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sec'!$A$1:$E$41</definedName>
    <definedName name="_xlnm.Print_Area" localSheetId="24">'VP, Securities'!$A$1:$I$133</definedName>
  </definedNames>
  <calcPr calcId="171027"/>
</workbook>
</file>

<file path=xl/calcChain.xml><?xml version="1.0" encoding="utf-8"?>
<calcChain xmlns="http://schemas.openxmlformats.org/spreadsheetml/2006/main">
  <c r="B18" i="30" l="1"/>
  <c r="B15" i="188"/>
  <c r="H124" i="187"/>
  <c r="G124" i="187"/>
  <c r="F124" i="187"/>
  <c r="I104" i="187"/>
  <c r="H104" i="187"/>
  <c r="G104" i="187"/>
  <c r="F104" i="187"/>
  <c r="G58" i="187"/>
  <c r="F58" i="187"/>
  <c r="F29" i="187"/>
  <c r="F15" i="187"/>
  <c r="I40" i="186" l="1"/>
  <c r="J40" i="186"/>
  <c r="K40" i="186"/>
  <c r="L40" i="186"/>
  <c r="K42" i="30"/>
  <c r="L42" i="30"/>
  <c r="M42" i="30"/>
  <c r="N42" i="30"/>
  <c r="O42" i="30"/>
  <c r="P42" i="30"/>
  <c r="F133" i="187" l="1"/>
  <c r="G133" i="187"/>
  <c r="H133" i="187"/>
  <c r="I39" i="186"/>
  <c r="J39" i="186"/>
  <c r="K39" i="186"/>
  <c r="L39" i="186"/>
  <c r="K41" i="30"/>
  <c r="L41" i="30"/>
  <c r="M41" i="30"/>
  <c r="N41" i="30"/>
  <c r="O41" i="30"/>
  <c r="P41" i="30"/>
  <c r="I38" i="186" l="1"/>
  <c r="J38" i="186"/>
  <c r="K38" i="186"/>
  <c r="L38" i="186"/>
  <c r="P40" i="30"/>
  <c r="O40" i="30"/>
  <c r="N40" i="30"/>
  <c r="M40" i="30"/>
  <c r="L40" i="30"/>
  <c r="K40" i="30"/>
  <c r="I37" i="186" l="1"/>
  <c r="J37" i="186"/>
  <c r="K37" i="186"/>
  <c r="L37" i="186"/>
  <c r="K39" i="30"/>
  <c r="L39" i="30"/>
  <c r="M39" i="30"/>
  <c r="N39" i="30"/>
  <c r="O39" i="30"/>
  <c r="P39" i="30"/>
  <c r="I36" i="186" l="1"/>
  <c r="J36" i="186"/>
  <c r="K36" i="186"/>
  <c r="L36" i="186"/>
  <c r="K38" i="30"/>
  <c r="L38" i="30"/>
  <c r="M38" i="30"/>
  <c r="N38" i="30"/>
  <c r="O38" i="30"/>
  <c r="P38" i="30"/>
  <c r="I35" i="186" l="1"/>
  <c r="J35" i="186"/>
  <c r="K35" i="186"/>
  <c r="L35" i="186"/>
  <c r="K37" i="30"/>
  <c r="L37" i="30"/>
  <c r="M37" i="30"/>
  <c r="N37" i="30"/>
  <c r="O37" i="30"/>
  <c r="P37" i="30"/>
  <c r="K36" i="30" l="1"/>
  <c r="L36" i="30"/>
  <c r="G15" i="187"/>
  <c r="H15" i="187"/>
  <c r="I15" i="187"/>
  <c r="G29" i="187"/>
  <c r="H29" i="187"/>
  <c r="I29" i="187"/>
  <c r="I34" i="186"/>
  <c r="J34" i="186"/>
  <c r="K34" i="186"/>
  <c r="L34" i="186"/>
  <c r="B17" i="188" l="1"/>
  <c r="B18" i="188" s="1"/>
  <c r="C15" i="188"/>
  <c r="M36" i="30"/>
  <c r="N36" i="30"/>
  <c r="O36" i="30"/>
  <c r="P36" i="30"/>
  <c r="I58" i="187" l="1"/>
  <c r="H58" i="187"/>
  <c r="F135" i="187"/>
  <c r="F136" i="187" s="1"/>
  <c r="C18" i="30" l="1"/>
  <c r="D18" i="30"/>
  <c r="E18" i="30"/>
  <c r="F18" i="30"/>
  <c r="G18" i="30"/>
</calcChain>
</file>

<file path=xl/sharedStrings.xml><?xml version="1.0" encoding="utf-8"?>
<sst xmlns="http://schemas.openxmlformats.org/spreadsheetml/2006/main" count="858" uniqueCount="554">
  <si>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</si>
  <si>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</si>
  <si>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</si>
  <si>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</si>
  <si>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</si>
  <si>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</si>
  <si>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</si>
  <si>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</si>
  <si>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</si>
  <si>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</si>
  <si>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</si>
  <si>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</si>
  <si>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</si>
  <si>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</si>
  <si>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</si>
  <si>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</si>
  <si>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</si>
  <si>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</si>
  <si>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</si>
  <si>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</si>
  <si>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</si>
  <si>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</si>
  <si>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</si>
  <si>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</si>
  <si>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</si>
  <si>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</si>
  <si>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</si>
  <si>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</si>
  <si>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</si>
  <si>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</si>
  <si>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</si>
  <si>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</si>
  <si>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</si>
  <si>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</si>
  <si>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</si>
  <si>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</si>
  <si>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</si>
  <si>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</si>
  <si>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</si>
  <si>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</si>
  <si>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</si>
  <si>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</si>
  <si>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</si>
  <si>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</si>
  <si>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</si>
  <si>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</si>
  <si>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</si>
  <si>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</si>
  <si>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</si>
  <si>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</si>
  <si>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</si>
  <si>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</si>
  <si>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</si>
  <si>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</si>
  <si>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</si>
  <si>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</si>
  <si>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</si>
  <si>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</si>
  <si>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</si>
  <si>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</si>
  <si>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</si>
  <si>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</si>
  <si>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</si>
  <si>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</si>
  <si>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</si>
  <si>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</si>
  <si>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</si>
  <si>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</si>
  <si>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</si>
  <si>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</si>
  <si>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</si>
  <si>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</si>
  <si>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</si>
  <si>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</si>
  <si>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</si>
  <si>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</si>
  <si>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</si>
  <si>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</si>
  <si>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</si>
  <si>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</si>
  <si>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</si>
  <si>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</si>
  <si>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</si>
  <si>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</si>
  <si>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</si>
  <si>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</si>
  <si>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</si>
  <si>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</si>
  <si>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</si>
  <si>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</si>
  <si>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</si>
  <si>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</si>
  <si>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</si>
  <si>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</si>
  <si>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</si>
  <si>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</si>
  <si>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</si>
  <si>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</si>
  <si>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</si>
  <si>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</si>
  <si>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</si>
  <si>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</si>
  <si>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</si>
  <si>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</si>
  <si>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</si>
  <si>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</si>
  <si>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</si>
  <si>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</si>
  <si>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</si>
  <si>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</si>
  <si>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</si>
  <si>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</si>
  <si>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</si>
  <si>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</si>
  <si>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</si>
  <si>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</si>
  <si>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</si>
  <si>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</si>
  <si>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</si>
  <si>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</si>
  <si>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</si>
  <si>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</si>
  <si>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</si>
  <si>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</si>
  <si>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</si>
  <si>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</si>
  <si>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</si>
  <si>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</si>
  <si>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</si>
  <si>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</si>
  <si>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</si>
  <si>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</si>
  <si>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</si>
  <si>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</si>
  <si>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</si>
  <si>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</si>
  <si>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</si>
  <si>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</si>
  <si>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</si>
  <si>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</si>
  <si>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</si>
  <si>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</si>
  <si>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</si>
  <si>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</si>
  <si>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</si>
  <si>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</si>
  <si>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</si>
  <si>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</si>
  <si>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</si>
  <si>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</si>
  <si>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</si>
  <si>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</si>
  <si>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</si>
  <si>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</si>
  <si>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</si>
  <si>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</si>
  <si>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</si>
  <si>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</si>
  <si>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</si>
  <si>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</si>
  <si>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</si>
  <si>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</si>
  <si>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</si>
  <si>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</si>
  <si>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</si>
  <si>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</si>
  <si>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</si>
  <si>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</si>
  <si>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</si>
  <si>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</si>
  <si>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</si>
  <si>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</si>
  <si>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</si>
  <si>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</si>
  <si>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</si>
  <si>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</si>
  <si>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</si>
  <si>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</si>
  <si>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</si>
  <si>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</si>
  <si>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</si>
  <si>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</si>
  <si>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</si>
  <si>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</si>
  <si>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</si>
  <si>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</si>
  <si>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</si>
  <si>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</si>
  <si>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</si>
  <si>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</si>
  <si>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</si>
  <si>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</si>
  <si>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</si>
  <si>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</si>
  <si>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</si>
  <si>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</si>
  <si>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</si>
  <si>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</si>
  <si>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</si>
  <si>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</si>
  <si>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</si>
  <si>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</si>
  <si>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</si>
  <si>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</si>
  <si>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</si>
  <si>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</si>
  <si>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</si>
  <si>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</si>
  <si>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</si>
  <si>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</si>
  <si>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</si>
  <si>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</si>
  <si>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</si>
  <si>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</si>
  <si>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</si>
  <si>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</si>
  <si>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</si>
  <si>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</si>
  <si>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</si>
  <si>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</si>
  <si>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</si>
  <si>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</si>
  <si>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</si>
  <si>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</si>
  <si>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</si>
  <si>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</si>
  <si>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</si>
  <si>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</si>
  <si>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</si>
  <si>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</si>
  <si>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</si>
  <si>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</si>
  <si>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</si>
  <si>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</si>
  <si>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</si>
  <si>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</si>
  <si>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</si>
  <si>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</si>
  <si>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</si>
  <si>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</si>
  <si>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</si>
  <si>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</si>
  <si>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</si>
  <si>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</si>
  <si>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</si>
  <si>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</si>
  <si>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</si>
  <si>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</si>
  <si>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</si>
  <si>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</si>
  <si>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</si>
  <si>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</si>
  <si>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</si>
  <si>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</si>
  <si>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</si>
  <si>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</si>
  <si>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</si>
  <si>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</si>
  <si>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</si>
  <si>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</si>
  <si>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</si>
  <si>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</si>
  <si>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</si>
  <si>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</si>
  <si>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</si>
  <si>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</si>
  <si>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</si>
  <si>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</si>
  <si>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</si>
  <si>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</si>
  <si>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</si>
  <si>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</si>
  <si>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</si>
  <si>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</si>
  <si>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</si>
  <si>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</si>
  <si>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</si>
  <si>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</si>
  <si>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</si>
  <si>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</si>
  <si>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</si>
  <si>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</si>
  <si>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</si>
  <si>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</si>
  <si>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</si>
  <si>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</si>
  <si>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</si>
  <si>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</si>
  <si>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</si>
  <si>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</si>
  <si>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</si>
  <si>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</si>
  <si>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</si>
  <si>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</si>
  <si>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</si>
  <si>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</si>
  <si>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</si>
  <si>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</si>
  <si>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</si>
  <si>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</si>
  <si>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</si>
  <si>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</si>
  <si>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</si>
  <si>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</si>
  <si>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</si>
  <si>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</si>
  <si>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</si>
  <si>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</si>
  <si>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</si>
  <si>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</si>
  <si>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</si>
  <si>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</si>
  <si>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</si>
  <si>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</si>
  <si>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</si>
  <si>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</si>
  <si>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</si>
  <si>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</si>
  <si>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</si>
  <si>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</si>
  <si>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</si>
  <si>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</si>
  <si>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</si>
  <si>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</si>
  <si>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</si>
  <si>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</si>
  <si>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</si>
  <si>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</si>
  <si>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</si>
  <si>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</si>
  <si>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</si>
  <si>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</si>
  <si>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</si>
  <si>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</si>
  <si>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</si>
  <si>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</si>
  <si>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</si>
  <si>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</si>
  <si>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</si>
  <si>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</si>
  <si>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</si>
  <si>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</si>
  <si>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</si>
  <si>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</si>
  <si>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</si>
  <si>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</si>
  <si>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</si>
  <si>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</si>
  <si>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</si>
  <si>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</si>
  <si>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</si>
  <si>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</si>
  <si>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</si>
  <si>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</si>
  <si>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</si>
  <si>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</si>
  <si>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</si>
  <si>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</si>
  <si>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</si>
  <si>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</si>
  <si>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</si>
  <si>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</si>
  <si>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</si>
  <si>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</si>
  <si>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</si>
  <si>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</si>
  <si>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</si>
  <si>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</si>
  <si>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</si>
  <si>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</si>
  <si>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</si>
  <si>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</si>
  <si>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</si>
  <si>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</si>
  <si>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</si>
  <si>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</si>
  <si>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</si>
  <si>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</si>
  <si>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</si>
  <si>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</si>
  <si>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</si>
  <si>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</si>
  <si>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</si>
  <si>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</si>
  <si>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</si>
  <si>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</si>
  <si>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</si>
  <si>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</si>
  <si>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</si>
  <si>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</si>
  <si>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</si>
  <si>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</si>
  <si>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</si>
  <si>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</si>
  <si>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</si>
  <si>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</si>
  <si>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</si>
  <si>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</si>
  <si>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</si>
  <si>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</si>
  <si>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</si>
  <si>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</si>
  <si>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</si>
  <si>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</si>
  <si>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</si>
  <si>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</si>
  <si>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</si>
  <si>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</si>
  <si>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</si>
  <si>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</si>
  <si>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</si>
  <si>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</si>
  <si>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</si>
  <si>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</si>
  <si>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</si>
  <si>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</si>
  <si>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</si>
  <si>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</si>
  <si>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</si>
  <si>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</si>
  <si>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</si>
  <si>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</si>
  <si>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</si>
  <si>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</si>
  <si>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</si>
  <si>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</si>
  <si>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</si>
  <si>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</si>
  <si>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</si>
  <si>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</si>
  <si>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</si>
  <si>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</si>
  <si>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</si>
  <si>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</si>
  <si>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</si>
  <si>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</si>
  <si>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</si>
  <si>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</si>
  <si>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</si>
  <si>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</si>
  <si>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</si>
  <si>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</si>
  <si>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</si>
  <si>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</si>
  <si>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</si>
  <si>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</si>
  <si>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</si>
  <si>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</si>
  <si>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</si>
  <si>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</si>
  <si>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</si>
  <si>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</si>
  <si>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</si>
  <si>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</si>
  <si>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</si>
  <si>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</si>
  <si>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</si>
  <si>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</si>
  <si>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</si>
  <si>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</si>
  <si>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</si>
  <si>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</si>
  <si>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</si>
  <si>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</si>
  <si>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SI0032501387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</si>
  <si>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</si>
  <si>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</si>
  <si>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</si>
  <si>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</si>
  <si>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</si>
  <si>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</si>
  <si>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</si>
  <si>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</si>
  <si>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</si>
  <si>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</si>
  <si>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</si>
  <si>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</si>
  <si>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KOMERCIALNI ZAPIS GORENJE 4. IZDAJA</t>
  </si>
  <si>
    <t>GRV04</t>
  </si>
  <si>
    <t>SI0032501411</t>
  </si>
  <si>
    <t>ABANKA d.d., Ljubljana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</si>
  <si>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</si>
  <si>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</si>
  <si>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</si>
  <si>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</si>
  <si>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</si>
  <si>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</si>
  <si>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</si>
  <si>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</si>
  <si>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</si>
  <si>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</si>
  <si>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</si>
  <si>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</si>
  <si>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ŠESTMESEČNE ZAKLADNE MENICE 86. IZDAJA</t>
  </si>
  <si>
    <t>SZ86</t>
  </si>
  <si>
    <t>SI0002501466</t>
  </si>
  <si>
    <t>BKS Bank AG, Bančna podružnica</t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</si>
  <si>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</si>
  <si>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</si>
  <si>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</si>
  <si>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</si>
  <si>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</si>
  <si>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</si>
  <si>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</si>
  <si>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ŠESTMESEČNE ZAKLADNE MENICE 87. IZDAJA</t>
  </si>
  <si>
    <t>SZ87</t>
  </si>
  <si>
    <t>SI0002501490</t>
  </si>
  <si>
    <t>DVANAJSTMESEČNE ZAKLADNE MENICE 70. IZDAJA</t>
  </si>
  <si>
    <t>DZ70</t>
  </si>
  <si>
    <t>SI0002501540</t>
  </si>
  <si>
    <t>ŠESTMESEČNE ZAKLADNE MENICE 88. IZDAJA</t>
  </si>
  <si>
    <t>SZ88</t>
  </si>
  <si>
    <t>SI0002501532</t>
  </si>
  <si>
    <t>TRIMESEČNE ZAKLADNE MENICE 160. IZDAJA</t>
  </si>
  <si>
    <t>TZ160</t>
  </si>
  <si>
    <t>SI0002501524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</si>
  <si>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</si>
  <si>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</si>
  <si>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</si>
  <si>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</si>
  <si>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</si>
  <si>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</si>
  <si>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</si>
  <si>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</si>
  <si>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</si>
  <si>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t>DEŽELNA BANKA SLOVENIJE d.d.</t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</si>
  <si>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</si>
  <si>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</si>
  <si>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r>
      <t xml:space="preserve">Vrednostni papir
</t>
    </r>
    <r>
      <rPr>
        <sz val="10"/>
        <color rgb="FFFF9614"/>
        <rFont val="Arial"/>
        <family val="2"/>
        <charset val="238"/>
      </rPr>
      <t>Security</t>
    </r>
  </si>
  <si>
    <r>
      <t xml:space="preserve">Trgovalna koda
</t>
    </r>
    <r>
      <rPr>
        <sz val="10"/>
        <color rgb="FFFF9614"/>
        <rFont val="Arial"/>
        <family val="2"/>
        <charset val="238"/>
      </rPr>
      <t>Trading code</t>
    </r>
  </si>
  <si>
    <r>
      <t xml:space="preserve">Borzni promet        (v EUR)
</t>
    </r>
    <r>
      <rPr>
        <sz val="10"/>
        <color rgb="FFFF9614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</si>
  <si>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rgb="FFFF9614"/>
        <rFont val="Arial"/>
        <family val="2"/>
        <charset val="238"/>
      </rPr>
      <t>Volume</t>
    </r>
  </si>
  <si>
    <r>
      <t xml:space="preserve">Št. poslov
</t>
    </r>
    <r>
      <rPr>
        <sz val="10"/>
        <color rgb="FFFF9614"/>
        <rFont val="Arial"/>
        <family val="2"/>
        <charset val="238"/>
      </rPr>
      <t>Number of 
trades</t>
    </r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</si>
  <si>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 
Others</t>
    </r>
  </si>
  <si>
    <r>
      <t xml:space="preserve">STATISTIKE LJUBLJANSKE BORZE
JULIJ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JULY 2016</t>
    </r>
  </si>
  <si>
    <r>
      <t xml:space="preserve">VELIKOST TRGA V JULIJU 2016
</t>
    </r>
    <r>
      <rPr>
        <i/>
        <sz val="10"/>
        <rFont val="Arial"/>
        <family val="2"/>
        <charset val="238"/>
      </rPr>
      <t>MARKET SIZE IN JULY 2016</t>
    </r>
  </si>
  <si>
    <t>Število izdajateljev
Number of Issuers
29.7.2016</t>
  </si>
  <si>
    <t>Število izdaj
Number of issues
29.7.2016</t>
  </si>
  <si>
    <t>Tržna kapitalizacija       (v mio EUR)
Market capitalisation 
(in EURm)
29.7.2016</t>
  </si>
  <si>
    <r>
      <t xml:space="preserve">NAJPROMETNEJŠE DELNICE V JULIJU 2016
</t>
    </r>
    <r>
      <rPr>
        <i/>
        <sz val="10"/>
        <rFont val="Arial"/>
        <family val="2"/>
        <charset val="238"/>
      </rPr>
      <t>MOST TRADED SHARES IN JULY 2016</t>
    </r>
  </si>
  <si>
    <r>
      <t xml:space="preserve">NAJPROMETNEJŠI DOLŽNIŠKI VP V JULIJU 2016
</t>
    </r>
    <r>
      <rPr>
        <i/>
        <sz val="10"/>
        <rFont val="Arial"/>
        <family val="2"/>
        <charset val="238"/>
      </rPr>
      <t>MOST TRADED DEBT SECURITIES IN JULY 2016</t>
    </r>
  </si>
  <si>
    <t>DELNICE Z NAJVEČJO TRŽNO KAPITALIZACIJO NA DAN 29. 7. 2016
SHARES WITH THE HIGHEST MARKET CAPITALISATION AS AT 29 JULY 2016</t>
  </si>
  <si>
    <t>Tečaj
(v EUR)
Price 
(in EUR)
29.7.2016</t>
  </si>
  <si>
    <t>Število vrednostnih papirjev
Number of securities
29.7.2016</t>
  </si>
  <si>
    <t>Tržna kapitalizacija 
(v EUR)
Market capitalisation
(in EUR)
29.7.2016</t>
  </si>
  <si>
    <t>TELEKOM SLOVENIJE 1. IZDAJA</t>
  </si>
  <si>
    <t>TLS1</t>
  </si>
  <si>
    <t>SI0032103630</t>
  </si>
  <si>
    <t>KOMERCIALNI ZAPIS GEN-I 5. IZDAJA</t>
  </si>
  <si>
    <t>GEN05</t>
  </si>
  <si>
    <t>SI0032501619</t>
  </si>
  <si>
    <t>ADDIKO BANK d.d., Ljubljana</t>
  </si>
  <si>
    <t>Januar
January
31.1.2016</t>
  </si>
  <si>
    <t>April
April
29.4.2016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</si>
</sst>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 tint="-4.9989318521683403E-2"/>
      <name val="Arial CE"/>
      <family val="2"/>
      <charset val="238"/>
    </font>
    <font>
      <sz val="8"/>
      <color theme="0"/>
      <name val="Arial CE"/>
      <family val="2"/>
      <charset val="238"/>
    </font>
    <font>
      <b/>
      <sz val="10"/>
      <color rgb="FFFF9614"/>
      <name val="Arial"/>
      <family val="2"/>
      <charset val="238"/>
    </font>
    <font>
      <sz val="10"/>
      <color rgb="FFFF9614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2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3" fontId="3" fillId="24" borderId="10" xfId="0" applyNumberFormat="1" applyFont="1" applyFill="1" applyBorder="1"/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49" fontId="3" fillId="26" borderId="10" xfId="45" applyNumberFormat="1" applyFont="1" applyFill="1" applyBorder="1" applyAlignment="1">
      <alignment wrapText="1"/>
    </xf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14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9" fontId="82" fillId="28" borderId="0" xfId="0" applyNumberFormat="1" applyFont="1" applyFill="1" applyBorder="1"/>
    <xf numFmtId="0" fontId="82" fillId="28" borderId="0" xfId="0" applyFont="1" applyFill="1" applyBorder="1"/>
    <xf numFmtId="0" fontId="82" fillId="28" borderId="0" xfId="0" applyFont="1" applyFill="1" applyBorder="1" applyAlignment="1">
      <alignment wrapText="1"/>
    </xf>
    <xf numFmtId="171" fontId="82" fillId="28" borderId="0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3" fontId="3" fillId="24" borderId="23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 applyAlignment="1">
      <alignment wrapText="1"/>
    </xf>
    <xf numFmtId="0" fontId="81" fillId="28" borderId="0" xfId="0" applyFont="1" applyFill="1" applyBorder="1"/>
    <xf numFmtId="17" fontId="81" fillId="28" borderId="0" xfId="0" quotePrefix="1" applyNumberFormat="1" applyFont="1" applyFill="1"/>
    <xf numFmtId="0" fontId="81" fillId="28" borderId="0" xfId="0" quotePrefix="1" applyFont="1" applyFill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0" fontId="83" fillId="28" borderId="0" xfId="0" applyFont="1" applyFill="1" applyBorder="1" applyAlignment="1">
      <alignment horizontal="left" wrapText="1"/>
    </xf>
    <xf numFmtId="171" fontId="81" fillId="28" borderId="0" xfId="0" applyNumberFormat="1" applyFont="1" applyFill="1" applyBorder="1"/>
    <xf numFmtId="3" fontId="81" fillId="28" borderId="0" xfId="0" applyNumberFormat="1" applyFont="1" applyFill="1" applyBorder="1"/>
    <xf numFmtId="17" fontId="81" fillId="28" borderId="0" xfId="0" quotePrefix="1" applyNumberFormat="1" applyFont="1" applyFill="1" applyBorder="1"/>
    <xf numFmtId="3" fontId="82" fillId="0" borderId="0" xfId="0" applyNumberFormat="1" applyFont="1"/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0" fontId="44" fillId="28" borderId="0" xfId="0" applyFont="1" applyFill="1"/>
    <xf numFmtId="14" fontId="81" fillId="0" borderId="0" xfId="0" applyNumberFormat="1" applyFont="1"/>
    <xf numFmtId="3" fontId="81" fillId="0" borderId="0" xfId="0" applyNumberFormat="1" applyFont="1"/>
    <xf numFmtId="10" fontId="3" fillId="0" borderId="0" xfId="41" applyNumberFormat="1" applyFont="1"/>
    <xf numFmtId="14" fontId="89" fillId="28" borderId="0" xfId="0" applyNumberFormat="1" applyFont="1" applyFill="1" applyBorder="1" applyAlignment="1">
      <alignment horizontal="center" wrapText="1"/>
    </xf>
    <xf numFmtId="0" fontId="89" fillId="28" borderId="0" xfId="0" applyFont="1" applyFill="1" applyBorder="1" applyAlignment="1">
      <alignment horizontal="center" wrapText="1"/>
    </xf>
    <xf numFmtId="3" fontId="89" fillId="28" borderId="0" xfId="0" applyNumberFormat="1" applyFont="1" applyFill="1" applyBorder="1" applyAlignment="1">
      <alignment horizontal="center" wrapText="1"/>
    </xf>
    <xf numFmtId="3" fontId="90" fillId="0" borderId="0" xfId="0" applyNumberFormat="1" applyFont="1" applyFill="1" applyBorder="1" applyAlignment="1">
      <alignment horizontal="center"/>
    </xf>
    <xf numFmtId="49" fontId="91" fillId="60" borderId="10" xfId="0" applyNumberFormat="1" applyFont="1" applyFill="1" applyBorder="1" applyAlignment="1">
      <alignment horizontal="left" wrapText="1"/>
    </xf>
    <xf numFmtId="49" fontId="91" fillId="60" borderId="10" xfId="0" applyNumberFormat="1" applyFont="1" applyFill="1" applyBorder="1" applyAlignment="1">
      <alignment horizontal="center" wrapText="1"/>
    </xf>
    <xf numFmtId="4" fontId="91" fillId="60" borderId="10" xfId="0" applyNumberFormat="1" applyFont="1" applyFill="1" applyBorder="1" applyAlignment="1">
      <alignment horizontal="center" wrapText="1"/>
    </xf>
    <xf numFmtId="3" fontId="91" fillId="60" borderId="10" xfId="0" applyNumberFormat="1" applyFont="1" applyFill="1" applyBorder="1" applyAlignment="1">
      <alignment horizontal="center" wrapText="1"/>
    </xf>
    <xf numFmtId="0" fontId="84" fillId="28" borderId="0" xfId="0" applyFont="1" applyFill="1" applyBorder="1" applyAlignment="1">
      <alignment horizontal="center" wrapText="1"/>
    </xf>
    <xf numFmtId="0" fontId="3" fillId="28" borderId="0" xfId="0" applyFont="1" applyFill="1"/>
    <xf numFmtId="3" fontId="81" fillId="28" borderId="0" xfId="0" applyNumberFormat="1" applyFont="1" applyFill="1"/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635904"/>
        <c:axId val="606631592"/>
      </c:lineChart>
      <c:catAx>
        <c:axId val="60663590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3159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0663159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35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  <c:pt idx="6">
                  <c:v>22.985297410000001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  <c:pt idx="6">
                  <c:v>8.3495029999999998E-2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  <c:pt idx="6">
                  <c:v>4.1317194300000004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  <c:pt idx="6">
                  <c:v>1.78715432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78672"/>
        <c:axId val="606580240"/>
      </c:barChart>
      <c:catAx>
        <c:axId val="60657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606580240"/>
        <c:crosses val="autoZero"/>
        <c:auto val="1"/>
        <c:lblAlgn val="ctr"/>
        <c:lblOffset val="100"/>
        <c:noMultiLvlLbl val="0"/>
      </c:catAx>
      <c:valAx>
        <c:axId val="60658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606578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  <c:pt idx="6">
                  <c:v>4752.0792126800006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  <c:pt idx="6">
                  <c:v>132.77592043999999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  <c:pt idx="6">
                  <c:v>220.70745797999999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  <c:pt idx="6">
                  <c:v>20510.666417020002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84160"/>
        <c:axId val="606579064"/>
      </c:barChart>
      <c:dateAx>
        <c:axId val="60658416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606579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06579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60658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26888"/>
        <c:axId val="606632376"/>
      </c:barChart>
      <c:catAx>
        <c:axId val="60662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3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632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26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628456"/>
        <c:axId val="606632768"/>
      </c:lineChart>
      <c:catAx>
        <c:axId val="6066284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3276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0663276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2845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27280"/>
        <c:axId val="606637864"/>
      </c:barChart>
      <c:catAx>
        <c:axId val="60662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3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63786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2728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638256"/>
        <c:axId val="606628064"/>
      </c:lineChart>
      <c:catAx>
        <c:axId val="6066382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2806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0662806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38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641784"/>
        <c:axId val="606578280"/>
      </c:barChart>
      <c:catAx>
        <c:axId val="60664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578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578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641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587296"/>
        <c:axId val="606582200"/>
      </c:lineChart>
      <c:catAx>
        <c:axId val="60658729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58220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0658220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58729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583376"/>
        <c:axId val="606586120"/>
      </c:barChart>
      <c:catAx>
        <c:axId val="60658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58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58612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065833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42552</c:v>
                </c:pt>
                <c:pt idx="1">
                  <c:v>42555</c:v>
                </c:pt>
                <c:pt idx="2">
                  <c:v>42556</c:v>
                </c:pt>
                <c:pt idx="3">
                  <c:v>42557</c:v>
                </c:pt>
                <c:pt idx="4">
                  <c:v>42558</c:v>
                </c:pt>
                <c:pt idx="5">
                  <c:v>42559</c:v>
                </c:pt>
                <c:pt idx="6">
                  <c:v>42562</c:v>
                </c:pt>
                <c:pt idx="7">
                  <c:v>42563</c:v>
                </c:pt>
                <c:pt idx="8">
                  <c:v>42564</c:v>
                </c:pt>
                <c:pt idx="9">
                  <c:v>42565</c:v>
                </c:pt>
                <c:pt idx="10">
                  <c:v>42566</c:v>
                </c:pt>
                <c:pt idx="11">
                  <c:v>42569</c:v>
                </c:pt>
                <c:pt idx="12">
                  <c:v>42570</c:v>
                </c:pt>
                <c:pt idx="13">
                  <c:v>42571</c:v>
                </c:pt>
                <c:pt idx="14">
                  <c:v>42572</c:v>
                </c:pt>
                <c:pt idx="15">
                  <c:v>42573</c:v>
                </c:pt>
                <c:pt idx="16">
                  <c:v>42576</c:v>
                </c:pt>
                <c:pt idx="17">
                  <c:v>42577</c:v>
                </c:pt>
                <c:pt idx="18">
                  <c:v>42578</c:v>
                </c:pt>
                <c:pt idx="19">
                  <c:v>42579</c:v>
                </c:pt>
                <c:pt idx="20">
                  <c:v>42580</c:v>
                </c:pt>
              </c:numCache>
            </c:numRef>
          </c:cat>
          <c:val>
            <c:numRef>
              <c:f>'1. stran,1 page'!$K$37:$K$57</c:f>
              <c:numCache>
                <c:formatCode>General</c:formatCode>
                <c:ptCount val="21"/>
                <c:pt idx="0" formatCode="#,##0">
                  <c:v>1493</c:v>
                </c:pt>
                <c:pt idx="1">
                  <c:v>464</c:v>
                </c:pt>
                <c:pt idx="2">
                  <c:v>2307</c:v>
                </c:pt>
                <c:pt idx="3" formatCode="#,##0">
                  <c:v>2698</c:v>
                </c:pt>
                <c:pt idx="4">
                  <c:v>1037</c:v>
                </c:pt>
                <c:pt idx="5" formatCode="#,##0">
                  <c:v>4907</c:v>
                </c:pt>
                <c:pt idx="6">
                  <c:v>1113</c:v>
                </c:pt>
                <c:pt idx="7">
                  <c:v>1954</c:v>
                </c:pt>
                <c:pt idx="8" formatCode="#,##0">
                  <c:v>825</c:v>
                </c:pt>
                <c:pt idx="9">
                  <c:v>773</c:v>
                </c:pt>
                <c:pt idx="10" formatCode="#,##0">
                  <c:v>1304</c:v>
                </c:pt>
                <c:pt idx="11">
                  <c:v>891</c:v>
                </c:pt>
                <c:pt idx="12" formatCode="#,##0">
                  <c:v>433</c:v>
                </c:pt>
                <c:pt idx="13">
                  <c:v>712</c:v>
                </c:pt>
                <c:pt idx="14">
                  <c:v>1533</c:v>
                </c:pt>
                <c:pt idx="15" formatCode="#,##0">
                  <c:v>930</c:v>
                </c:pt>
                <c:pt idx="16">
                  <c:v>541</c:v>
                </c:pt>
                <c:pt idx="17">
                  <c:v>594</c:v>
                </c:pt>
                <c:pt idx="18">
                  <c:v>855</c:v>
                </c:pt>
                <c:pt idx="19">
                  <c:v>1259</c:v>
                </c:pt>
                <c:pt idx="20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579456"/>
        <c:axId val="606582592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General</c:formatCode>
                <c:ptCount val="21"/>
                <c:pt idx="0">
                  <c:v>687.49</c:v>
                </c:pt>
                <c:pt idx="1">
                  <c:v>686.71</c:v>
                </c:pt>
                <c:pt idx="2">
                  <c:v>700.04</c:v>
                </c:pt>
                <c:pt idx="3">
                  <c:v>705.6</c:v>
                </c:pt>
                <c:pt idx="4">
                  <c:v>703.74</c:v>
                </c:pt>
                <c:pt idx="5">
                  <c:v>701.75</c:v>
                </c:pt>
                <c:pt idx="6">
                  <c:v>693.85</c:v>
                </c:pt>
                <c:pt idx="7">
                  <c:v>696.42</c:v>
                </c:pt>
                <c:pt idx="8">
                  <c:v>697.79</c:v>
                </c:pt>
                <c:pt idx="9">
                  <c:v>697.89</c:v>
                </c:pt>
                <c:pt idx="10">
                  <c:v>700.84</c:v>
                </c:pt>
                <c:pt idx="11">
                  <c:v>700.94</c:v>
                </c:pt>
                <c:pt idx="12">
                  <c:v>700.6</c:v>
                </c:pt>
                <c:pt idx="13">
                  <c:v>696.65</c:v>
                </c:pt>
                <c:pt idx="14">
                  <c:v>698.66</c:v>
                </c:pt>
                <c:pt idx="15">
                  <c:v>703.3</c:v>
                </c:pt>
                <c:pt idx="16">
                  <c:v>709.59</c:v>
                </c:pt>
                <c:pt idx="17">
                  <c:v>708.55</c:v>
                </c:pt>
                <c:pt idx="18">
                  <c:v>715.27</c:v>
                </c:pt>
                <c:pt idx="19">
                  <c:v>714.45</c:v>
                </c:pt>
                <c:pt idx="20">
                  <c:v>719.61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77496"/>
        <c:axId val="606583768"/>
      </c:lineChart>
      <c:catAx>
        <c:axId val="60657945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60658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6582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606579456"/>
        <c:crosses val="autoZero"/>
        <c:crossBetween val="between"/>
      </c:valAx>
      <c:catAx>
        <c:axId val="606577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6583768"/>
        <c:crosses val="autoZero"/>
        <c:auto val="0"/>
        <c:lblAlgn val="ctr"/>
        <c:lblOffset val="100"/>
        <c:noMultiLvlLbl val="0"/>
      </c:catAx>
      <c:valAx>
        <c:axId val="6065837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606577496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0.67995</cdr:x>
      <cdr:y>0.09394</cdr:y>
    </cdr:from>
    <cdr:to>
      <cdr:x>0.81234</cdr:x>
      <cdr:y>0.21032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850950" y="289026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7"/>
  <sheetViews>
    <sheetView showGridLines="0" zoomScaleNormal="100" zoomScaleSheetLayoutView="80" workbookViewId="0">
      <selection activeCell="F65" sqref="F65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56" customWidth="1"/>
    <col min="10" max="10" width="9.140625" style="156"/>
    <col min="11" max="11" width="9.5703125" style="156" bestFit="1" customWidth="1"/>
  </cols>
  <sheetData>
    <row r="5" spans="1:15" ht="75.75" customHeight="1" x14ac:dyDescent="0.25">
      <c r="A5" s="252" t="s">
        <v>534</v>
      </c>
      <c r="B5" s="252"/>
      <c r="C5" s="252"/>
      <c r="D5" s="252"/>
      <c r="E5" s="252"/>
      <c r="F5" s="252"/>
      <c r="G5" s="252"/>
      <c r="H5" s="54"/>
      <c r="I5" s="155"/>
    </row>
    <row r="6" spans="1:15" x14ac:dyDescent="0.2">
      <c r="H6" s="55"/>
      <c r="I6" s="157"/>
    </row>
    <row r="7" spans="1:15" x14ac:dyDescent="0.2">
      <c r="I7" s="157"/>
    </row>
    <row r="8" spans="1:15" ht="25.5" customHeight="1" x14ac:dyDescent="0.25">
      <c r="A8" s="251" t="s">
        <v>535</v>
      </c>
      <c r="B8" s="251"/>
      <c r="C8" s="251"/>
      <c r="D8" s="251"/>
      <c r="E8" s="251"/>
      <c r="F8" s="251"/>
      <c r="G8" s="251"/>
      <c r="H8" s="7"/>
      <c r="I8" s="157"/>
    </row>
    <row r="9" spans="1:15" ht="95.25" customHeight="1" x14ac:dyDescent="0.2">
      <c r="A9" s="185" t="s">
        <v>376</v>
      </c>
      <c r="B9" s="186" t="s">
        <v>536</v>
      </c>
      <c r="C9" s="186" t="s">
        <v>537</v>
      </c>
      <c r="D9" s="186" t="s">
        <v>538</v>
      </c>
      <c r="E9" s="186" t="s">
        <v>377</v>
      </c>
      <c r="F9" s="187" t="s">
        <v>378</v>
      </c>
      <c r="G9" s="173"/>
    </row>
    <row r="10" spans="1:15" ht="29.25" customHeight="1" x14ac:dyDescent="0.2">
      <c r="A10" s="71" t="s">
        <v>84</v>
      </c>
      <c r="B10" s="72">
        <v>40</v>
      </c>
      <c r="C10" s="72">
        <v>41</v>
      </c>
      <c r="D10" s="72">
        <v>5106</v>
      </c>
      <c r="E10" s="72">
        <v>27200511.870000001</v>
      </c>
      <c r="F10" s="176">
        <v>3995</v>
      </c>
      <c r="G10" s="174"/>
      <c r="H10" s="56"/>
      <c r="L10" s="56"/>
      <c r="M10" s="56"/>
      <c r="N10" s="56"/>
      <c r="O10" s="56"/>
    </row>
    <row r="11" spans="1:15" ht="29.25" customHeight="1" x14ac:dyDescent="0.2">
      <c r="A11" s="179" t="s">
        <v>85</v>
      </c>
      <c r="B11" s="70">
        <v>9</v>
      </c>
      <c r="C11" s="70">
        <v>9</v>
      </c>
      <c r="D11" s="70">
        <v>4752</v>
      </c>
      <c r="E11" s="70">
        <v>22985297.41</v>
      </c>
      <c r="F11" s="180">
        <v>3695</v>
      </c>
      <c r="G11" s="174"/>
      <c r="H11" s="56"/>
      <c r="L11" s="56"/>
      <c r="M11" s="56"/>
      <c r="N11" s="56"/>
      <c r="O11" s="56"/>
    </row>
    <row r="12" spans="1:15" ht="26.25" customHeight="1" x14ac:dyDescent="0.2">
      <c r="A12" s="181" t="s">
        <v>86</v>
      </c>
      <c r="B12" s="69">
        <v>9</v>
      </c>
      <c r="C12" s="69">
        <v>9</v>
      </c>
      <c r="D12" s="69">
        <v>133</v>
      </c>
      <c r="E12" s="69">
        <v>83495.03</v>
      </c>
      <c r="F12" s="182">
        <v>45</v>
      </c>
      <c r="G12" s="174"/>
      <c r="H12" s="56"/>
      <c r="L12" s="56"/>
      <c r="M12" s="56"/>
      <c r="N12" s="56"/>
      <c r="O12" s="56"/>
    </row>
    <row r="13" spans="1:15" ht="26.25" customHeight="1" x14ac:dyDescent="0.2">
      <c r="A13" s="179" t="s">
        <v>87</v>
      </c>
      <c r="B13" s="70">
        <v>22</v>
      </c>
      <c r="C13" s="70">
        <v>23</v>
      </c>
      <c r="D13" s="70">
        <v>221</v>
      </c>
      <c r="E13" s="70">
        <v>4131719.43</v>
      </c>
      <c r="F13" s="180">
        <v>255</v>
      </c>
      <c r="G13" s="174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18</v>
      </c>
      <c r="C14" s="69">
        <v>41</v>
      </c>
      <c r="D14" s="69">
        <v>20511</v>
      </c>
      <c r="E14" s="72">
        <v>1787154.32</v>
      </c>
      <c r="F14" s="176">
        <v>97</v>
      </c>
      <c r="G14" s="174"/>
      <c r="H14" s="56"/>
      <c r="L14" s="56"/>
      <c r="M14" s="56"/>
      <c r="N14" s="56"/>
      <c r="O14" s="56"/>
    </row>
    <row r="15" spans="1:15" ht="27" customHeight="1" x14ac:dyDescent="0.2">
      <c r="A15" s="179" t="s">
        <v>89</v>
      </c>
      <c r="B15" s="70">
        <v>1</v>
      </c>
      <c r="C15" s="70">
        <v>16</v>
      </c>
      <c r="D15" s="70"/>
      <c r="E15" s="70">
        <v>0</v>
      </c>
      <c r="F15" s="180">
        <v>0</v>
      </c>
      <c r="G15" s="174"/>
      <c r="H15" s="56"/>
      <c r="L15" s="56"/>
      <c r="M15" s="56"/>
      <c r="N15" s="56"/>
      <c r="O15" s="56"/>
    </row>
    <row r="16" spans="1:15" ht="27" customHeight="1" x14ac:dyDescent="0.2">
      <c r="A16" s="181" t="s">
        <v>90</v>
      </c>
      <c r="B16" s="69">
        <v>4</v>
      </c>
      <c r="C16" s="69">
        <v>5</v>
      </c>
      <c r="D16" s="69"/>
      <c r="E16" s="69">
        <v>0</v>
      </c>
      <c r="F16" s="182">
        <v>0</v>
      </c>
      <c r="G16" s="174"/>
    </row>
    <row r="17" spans="1:9" ht="25.5" customHeight="1" x14ac:dyDescent="0.2">
      <c r="A17" s="185" t="s">
        <v>379</v>
      </c>
      <c r="B17" s="188">
        <v>49</v>
      </c>
      <c r="C17" s="188">
        <v>82</v>
      </c>
      <c r="D17" s="188">
        <v>25616</v>
      </c>
      <c r="E17" s="188">
        <v>28987666.190000001</v>
      </c>
      <c r="F17" s="189">
        <v>4092</v>
      </c>
      <c r="G17" s="175"/>
    </row>
    <row r="18" spans="1:9" x14ac:dyDescent="0.2">
      <c r="I18" s="157"/>
    </row>
    <row r="19" spans="1:9" ht="24" customHeight="1" x14ac:dyDescent="0.25">
      <c r="A19" s="251" t="s">
        <v>56</v>
      </c>
      <c r="B19" s="251"/>
      <c r="C19" s="251"/>
      <c r="D19" s="251"/>
      <c r="E19" s="251"/>
      <c r="F19" s="251"/>
      <c r="G19" s="251"/>
      <c r="H19" s="7"/>
      <c r="I19" s="158"/>
    </row>
    <row r="20" spans="1:9" ht="39.75" customHeight="1" x14ac:dyDescent="0.25">
      <c r="A20" s="185" t="s">
        <v>526</v>
      </c>
      <c r="B20" s="186" t="s">
        <v>380</v>
      </c>
      <c r="C20" s="186" t="s">
        <v>381</v>
      </c>
      <c r="D20" s="186" t="s">
        <v>382</v>
      </c>
      <c r="E20" s="186" t="s">
        <v>381</v>
      </c>
      <c r="F20" s="186" t="s">
        <v>383</v>
      </c>
      <c r="G20" s="186" t="s">
        <v>384</v>
      </c>
      <c r="H20" s="7"/>
    </row>
    <row r="21" spans="1:9" ht="29.25" customHeight="1" x14ac:dyDescent="0.25">
      <c r="A21" s="59" t="s">
        <v>60</v>
      </c>
      <c r="B21" s="73">
        <v>705.18</v>
      </c>
      <c r="C21" s="74">
        <v>42373</v>
      </c>
      <c r="D21" s="73">
        <v>664.4</v>
      </c>
      <c r="E21" s="74">
        <v>42390</v>
      </c>
      <c r="F21" s="73">
        <v>688.77</v>
      </c>
      <c r="G21" s="75">
        <v>-1.06E-2</v>
      </c>
      <c r="H21" s="7"/>
    </row>
    <row r="22" spans="1:9" ht="26.25" x14ac:dyDescent="0.25">
      <c r="A22" s="61" t="s">
        <v>61</v>
      </c>
      <c r="B22" s="78">
        <v>686.36</v>
      </c>
      <c r="C22" s="76">
        <v>42429</v>
      </c>
      <c r="D22" s="78">
        <v>667.6</v>
      </c>
      <c r="E22" s="76">
        <v>42412</v>
      </c>
      <c r="F22" s="78">
        <v>686.36</v>
      </c>
      <c r="G22" s="77">
        <v>-3.5000000000000001E-3</v>
      </c>
      <c r="H22" s="7"/>
    </row>
    <row r="23" spans="1:9" ht="26.25" x14ac:dyDescent="0.25">
      <c r="A23" s="59" t="s">
        <v>62</v>
      </c>
      <c r="B23" s="73">
        <v>726.31</v>
      </c>
      <c r="C23" s="74">
        <v>42460</v>
      </c>
      <c r="D23" s="73">
        <v>682.76</v>
      </c>
      <c r="E23" s="74">
        <v>42430</v>
      </c>
      <c r="F23" s="73">
        <v>726.31</v>
      </c>
      <c r="G23" s="75">
        <v>5.8200000000000002E-2</v>
      </c>
      <c r="H23" s="7"/>
    </row>
    <row r="24" spans="1:9" ht="26.25" x14ac:dyDescent="0.25">
      <c r="A24" s="61" t="s">
        <v>63</v>
      </c>
      <c r="B24" s="78">
        <v>723.69</v>
      </c>
      <c r="C24" s="76">
        <v>42466</v>
      </c>
      <c r="D24" s="78">
        <v>710.7</v>
      </c>
      <c r="E24" s="76">
        <v>42485</v>
      </c>
      <c r="F24" s="78">
        <v>711.83</v>
      </c>
      <c r="G24" s="77">
        <v>-1.9900000000000001E-2</v>
      </c>
      <c r="H24" s="7"/>
    </row>
    <row r="25" spans="1:9" ht="25.5" x14ac:dyDescent="0.2">
      <c r="A25" s="59" t="s">
        <v>64</v>
      </c>
      <c r="B25" s="73">
        <v>717.99</v>
      </c>
      <c r="C25" s="74">
        <v>42499</v>
      </c>
      <c r="D25" s="73">
        <v>703.66</v>
      </c>
      <c r="E25" s="74">
        <v>42516</v>
      </c>
      <c r="F25" s="73">
        <v>705.17</v>
      </c>
      <c r="G25" s="75">
        <v>-9.4000000000000004E-3</v>
      </c>
    </row>
    <row r="26" spans="1:9" ht="25.5" x14ac:dyDescent="0.2">
      <c r="A26" s="61" t="s">
        <v>65</v>
      </c>
      <c r="B26" s="78">
        <v>695.92</v>
      </c>
      <c r="C26" s="76">
        <v>42544</v>
      </c>
      <c r="D26" s="78">
        <v>677.56</v>
      </c>
      <c r="E26" s="76">
        <v>42548</v>
      </c>
      <c r="F26" s="78">
        <v>683.47</v>
      </c>
      <c r="G26" s="77">
        <v>-3.0800000000000001E-2</v>
      </c>
    </row>
    <row r="27" spans="1:9" ht="25.5" x14ac:dyDescent="0.2">
      <c r="A27" s="59" t="s">
        <v>66</v>
      </c>
      <c r="B27" s="73">
        <v>719.61</v>
      </c>
      <c r="C27" s="74">
        <v>42580</v>
      </c>
      <c r="D27" s="73">
        <v>686.71</v>
      </c>
      <c r="E27" s="74">
        <v>42555</v>
      </c>
      <c r="F27" s="73">
        <v>719.61</v>
      </c>
      <c r="G27" s="75">
        <v>5.2900000000000003E-2</v>
      </c>
    </row>
    <row r="28" spans="1:9" ht="25.5" x14ac:dyDescent="0.2">
      <c r="A28" s="61" t="s">
        <v>67</v>
      </c>
      <c r="B28" s="78"/>
      <c r="C28" s="76"/>
      <c r="D28" s="78"/>
      <c r="E28" s="76"/>
      <c r="F28" s="78"/>
      <c r="G28" s="77"/>
    </row>
    <row r="29" spans="1:9" ht="25.5" x14ac:dyDescent="0.2">
      <c r="A29" s="59" t="s">
        <v>68</v>
      </c>
      <c r="B29" s="73"/>
      <c r="C29" s="74"/>
      <c r="D29" s="73"/>
      <c r="E29" s="74"/>
      <c r="F29" s="73"/>
      <c r="G29" s="75"/>
    </row>
    <row r="30" spans="1:9" ht="25.5" x14ac:dyDescent="0.2">
      <c r="A30" s="61" t="s">
        <v>69</v>
      </c>
      <c r="B30" s="78"/>
      <c r="C30" s="76"/>
      <c r="D30" s="78"/>
      <c r="E30" s="76"/>
      <c r="F30" s="78"/>
      <c r="G30" s="77"/>
    </row>
    <row r="31" spans="1:9" ht="25.5" x14ac:dyDescent="0.2">
      <c r="A31" s="59" t="s">
        <v>70</v>
      </c>
      <c r="B31" s="73"/>
      <c r="C31" s="74"/>
      <c r="D31" s="73"/>
      <c r="E31" s="74"/>
      <c r="F31" s="73"/>
      <c r="G31" s="75"/>
    </row>
    <row r="32" spans="1:9" ht="25.5" x14ac:dyDescent="0.2">
      <c r="A32" s="61" t="s">
        <v>71</v>
      </c>
      <c r="B32" s="78"/>
      <c r="C32" s="76"/>
      <c r="D32" s="78"/>
      <c r="E32" s="76"/>
      <c r="F32" s="78"/>
      <c r="G32" s="77"/>
    </row>
    <row r="33" spans="1:11" x14ac:dyDescent="0.2">
      <c r="A33" s="20"/>
      <c r="B33" s="20"/>
      <c r="C33" s="20"/>
      <c r="D33" s="20"/>
      <c r="E33" s="20"/>
      <c r="F33" s="20"/>
      <c r="G33" s="20"/>
    </row>
    <row r="34" spans="1:11" ht="24.75" customHeight="1" x14ac:dyDescent="0.2">
      <c r="A34" s="251" t="s">
        <v>57</v>
      </c>
      <c r="B34" s="251"/>
      <c r="C34" s="251"/>
      <c r="D34" s="251"/>
      <c r="E34" s="251"/>
      <c r="F34" s="251"/>
      <c r="G34" s="251"/>
      <c r="H34" s="156"/>
    </row>
    <row r="35" spans="1:11" x14ac:dyDescent="0.2">
      <c r="H35" s="156"/>
    </row>
    <row r="36" spans="1:11" ht="22.5" x14ac:dyDescent="0.2">
      <c r="H36" s="156"/>
      <c r="I36" s="240" t="s">
        <v>91</v>
      </c>
      <c r="J36" s="241" t="s">
        <v>92</v>
      </c>
      <c r="K36" s="242" t="s">
        <v>115</v>
      </c>
    </row>
    <row r="37" spans="1:11" x14ac:dyDescent="0.2">
      <c r="H37" s="156"/>
      <c r="I37" s="237">
        <v>42552</v>
      </c>
      <c r="J37" s="156">
        <v>687.49</v>
      </c>
      <c r="K37" s="238">
        <v>1493</v>
      </c>
    </row>
    <row r="38" spans="1:11" x14ac:dyDescent="0.2">
      <c r="H38" s="156"/>
      <c r="I38" s="237">
        <v>42555</v>
      </c>
      <c r="J38" s="156">
        <v>686.71</v>
      </c>
      <c r="K38" s="156">
        <v>464</v>
      </c>
    </row>
    <row r="39" spans="1:11" x14ac:dyDescent="0.2">
      <c r="H39" s="156"/>
      <c r="I39" s="237">
        <v>42556</v>
      </c>
      <c r="J39" s="156">
        <v>700.04</v>
      </c>
      <c r="K39" s="156">
        <v>2307</v>
      </c>
    </row>
    <row r="40" spans="1:11" x14ac:dyDescent="0.2">
      <c r="H40" s="156"/>
      <c r="I40" s="237">
        <v>42557</v>
      </c>
      <c r="J40" s="156">
        <v>705.6</v>
      </c>
      <c r="K40" s="238">
        <v>2698</v>
      </c>
    </row>
    <row r="41" spans="1:11" x14ac:dyDescent="0.2">
      <c r="H41" s="156"/>
      <c r="I41" s="237">
        <v>42558</v>
      </c>
      <c r="J41" s="156">
        <v>703.74</v>
      </c>
      <c r="K41" s="156">
        <v>1037</v>
      </c>
    </row>
    <row r="42" spans="1:11" x14ac:dyDescent="0.2">
      <c r="H42" s="156"/>
      <c r="I42" s="237">
        <v>42559</v>
      </c>
      <c r="J42" s="156">
        <v>701.75</v>
      </c>
      <c r="K42" s="238">
        <v>4907</v>
      </c>
    </row>
    <row r="43" spans="1:11" x14ac:dyDescent="0.2">
      <c r="H43" s="156"/>
      <c r="I43" s="237">
        <v>42562</v>
      </c>
      <c r="J43" s="156">
        <v>693.85</v>
      </c>
      <c r="K43" s="156">
        <v>1113</v>
      </c>
    </row>
    <row r="44" spans="1:11" x14ac:dyDescent="0.2">
      <c r="H44" s="156"/>
      <c r="I44" s="237">
        <v>42563</v>
      </c>
      <c r="J44" s="156">
        <v>696.42</v>
      </c>
      <c r="K44" s="156">
        <v>1954</v>
      </c>
    </row>
    <row r="45" spans="1:11" x14ac:dyDescent="0.2">
      <c r="H45" s="156"/>
      <c r="I45" s="237">
        <v>42564</v>
      </c>
      <c r="J45" s="156">
        <v>697.79</v>
      </c>
      <c r="K45" s="238">
        <v>825</v>
      </c>
    </row>
    <row r="46" spans="1:11" x14ac:dyDescent="0.2">
      <c r="H46" s="156"/>
      <c r="I46" s="237">
        <v>42565</v>
      </c>
      <c r="J46" s="156">
        <v>697.89</v>
      </c>
      <c r="K46" s="156">
        <v>773</v>
      </c>
    </row>
    <row r="47" spans="1:11" x14ac:dyDescent="0.2">
      <c r="H47" s="156"/>
      <c r="I47" s="237">
        <v>42566</v>
      </c>
      <c r="J47" s="156">
        <v>700.84</v>
      </c>
      <c r="K47" s="238">
        <v>1304</v>
      </c>
    </row>
    <row r="48" spans="1:11" x14ac:dyDescent="0.2">
      <c r="H48" s="156"/>
      <c r="I48" s="237">
        <v>42569</v>
      </c>
      <c r="J48" s="156">
        <v>700.94</v>
      </c>
      <c r="K48" s="156">
        <v>891</v>
      </c>
    </row>
    <row r="49" spans="8:11" x14ac:dyDescent="0.2">
      <c r="H49" s="156"/>
      <c r="I49" s="237">
        <v>42570</v>
      </c>
      <c r="J49" s="156">
        <v>700.6</v>
      </c>
      <c r="K49" s="238">
        <v>433</v>
      </c>
    </row>
    <row r="50" spans="8:11" x14ac:dyDescent="0.2">
      <c r="H50" s="156"/>
      <c r="I50" s="237">
        <v>42571</v>
      </c>
      <c r="J50" s="156">
        <v>696.65</v>
      </c>
      <c r="K50" s="156">
        <v>712</v>
      </c>
    </row>
    <row r="51" spans="8:11" x14ac:dyDescent="0.2">
      <c r="H51" s="156"/>
      <c r="I51" s="237">
        <v>42572</v>
      </c>
      <c r="J51" s="156">
        <v>698.66</v>
      </c>
      <c r="K51" s="156">
        <v>1533</v>
      </c>
    </row>
    <row r="52" spans="8:11" x14ac:dyDescent="0.2">
      <c r="H52" s="156"/>
      <c r="I52" s="237">
        <v>42573</v>
      </c>
      <c r="J52" s="156">
        <v>703.3</v>
      </c>
      <c r="K52" s="238">
        <v>930</v>
      </c>
    </row>
    <row r="53" spans="8:11" x14ac:dyDescent="0.2">
      <c r="H53" s="156"/>
      <c r="I53" s="237">
        <v>42576</v>
      </c>
      <c r="J53" s="156">
        <v>709.59</v>
      </c>
      <c r="K53" s="156">
        <v>541</v>
      </c>
    </row>
    <row r="54" spans="8:11" x14ac:dyDescent="0.2">
      <c r="H54" s="156"/>
      <c r="I54" s="237">
        <v>42577</v>
      </c>
      <c r="J54" s="156">
        <v>708.55</v>
      </c>
      <c r="K54" s="156">
        <v>594</v>
      </c>
    </row>
    <row r="55" spans="8:11" x14ac:dyDescent="0.2">
      <c r="H55" s="156"/>
      <c r="I55" s="237">
        <v>42578</v>
      </c>
      <c r="J55" s="156">
        <v>715.27</v>
      </c>
      <c r="K55" s="156">
        <v>855</v>
      </c>
    </row>
    <row r="56" spans="8:11" x14ac:dyDescent="0.2">
      <c r="H56" s="156"/>
      <c r="I56" s="237">
        <v>42579</v>
      </c>
      <c r="J56" s="156">
        <v>714.45</v>
      </c>
      <c r="K56" s="156">
        <v>1259</v>
      </c>
    </row>
    <row r="57" spans="8:11" x14ac:dyDescent="0.2">
      <c r="H57" s="156"/>
      <c r="I57" s="237">
        <v>42580</v>
      </c>
      <c r="J57" s="156">
        <v>719.61</v>
      </c>
      <c r="K57" s="156">
        <v>577</v>
      </c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3"/>
  <sheetViews>
    <sheetView showGridLines="0" zoomScale="90" zoomScaleNormal="90" zoomScaleSheetLayoutView="80" workbookViewId="0">
      <selection activeCell="G18" sqref="G18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9" max="9" width="9.140625" style="209"/>
    <col min="10" max="10" width="12.42578125" style="221" customWidth="1"/>
    <col min="11" max="11" width="10.85546875" style="221" bestFit="1" customWidth="1"/>
    <col min="12" max="12" width="10" style="221" bestFit="1" customWidth="1"/>
    <col min="13" max="13" width="11.42578125" style="221" bestFit="1" customWidth="1"/>
    <col min="14" max="14" width="10" style="221" bestFit="1" customWidth="1"/>
    <col min="15" max="16" width="9.28515625" style="221" bestFit="1" customWidth="1"/>
    <col min="17" max="18" width="9.140625" style="209"/>
  </cols>
  <sheetData>
    <row r="1" spans="1:21" s="6" customFormat="1" ht="39" customHeight="1" x14ac:dyDescent="0.3">
      <c r="A1" s="256" t="s">
        <v>58</v>
      </c>
      <c r="B1" s="256"/>
      <c r="C1" s="256"/>
      <c r="D1" s="256"/>
      <c r="E1" s="256"/>
      <c r="F1" s="256"/>
      <c r="G1" s="256"/>
      <c r="I1" s="219"/>
      <c r="J1" s="220"/>
      <c r="K1" s="220"/>
      <c r="L1" s="220"/>
      <c r="M1" s="220"/>
      <c r="N1" s="220"/>
      <c r="O1" s="220"/>
      <c r="P1" s="220"/>
      <c r="Q1" s="219"/>
      <c r="R1" s="219"/>
    </row>
    <row r="2" spans="1:21" s="6" customFormat="1" ht="12" customHeight="1" x14ac:dyDescent="0.2">
      <c r="A2" s="255"/>
      <c r="B2" s="255"/>
      <c r="C2" s="255"/>
      <c r="D2" s="255"/>
      <c r="E2" s="255"/>
      <c r="F2" s="255"/>
      <c r="G2" s="255"/>
      <c r="I2" s="219"/>
      <c r="J2" s="220"/>
      <c r="K2" s="220"/>
      <c r="L2" s="220"/>
      <c r="M2" s="220"/>
      <c r="N2" s="220"/>
      <c r="O2" s="220"/>
      <c r="P2" s="220"/>
      <c r="Q2" s="219"/>
      <c r="R2" s="219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19"/>
      <c r="J3" s="220"/>
      <c r="K3" s="220"/>
      <c r="L3" s="220"/>
      <c r="M3" s="220"/>
      <c r="N3" s="220"/>
      <c r="O3" s="220"/>
      <c r="P3" s="220"/>
      <c r="Q3" s="219"/>
      <c r="R3" s="219"/>
    </row>
    <row r="4" spans="1:21" ht="25.5" customHeight="1" x14ac:dyDescent="0.2">
      <c r="A4" s="251" t="s">
        <v>59</v>
      </c>
      <c r="B4" s="251"/>
      <c r="C4" s="251"/>
      <c r="D4" s="251"/>
      <c r="E4" s="251"/>
      <c r="F4" s="251"/>
      <c r="G4" s="251"/>
    </row>
    <row r="5" spans="1:21" ht="89.25" x14ac:dyDescent="0.2">
      <c r="A5" s="234" t="s">
        <v>351</v>
      </c>
      <c r="B5" s="186" t="s">
        <v>385</v>
      </c>
      <c r="C5" s="186" t="s">
        <v>386</v>
      </c>
      <c r="D5" s="186" t="s">
        <v>387</v>
      </c>
      <c r="E5" s="186" t="s">
        <v>388</v>
      </c>
      <c r="F5" s="186" t="s">
        <v>389</v>
      </c>
      <c r="G5" s="186" t="s">
        <v>390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>
        <v>22985297.41</v>
      </c>
      <c r="C12" s="60">
        <v>83495.03</v>
      </c>
      <c r="D12" s="60">
        <v>4131719.43</v>
      </c>
      <c r="E12" s="60">
        <v>1787154.32</v>
      </c>
      <c r="F12" s="60">
        <v>0</v>
      </c>
      <c r="G12" s="60">
        <v>0</v>
      </c>
      <c r="H12" s="8"/>
    </row>
    <row r="13" spans="1:21" ht="25.5" x14ac:dyDescent="0.2">
      <c r="A13" s="61" t="s">
        <v>67</v>
      </c>
      <c r="B13" s="62"/>
      <c r="C13" s="62"/>
      <c r="D13" s="62"/>
      <c r="E13" s="62"/>
      <c r="F13" s="62"/>
      <c r="G13" s="62"/>
      <c r="H13" s="57"/>
    </row>
    <row r="14" spans="1:21" ht="25.5" x14ac:dyDescent="0.2">
      <c r="A14" s="59" t="s">
        <v>68</v>
      </c>
      <c r="B14" s="60"/>
      <c r="C14" s="60"/>
      <c r="D14" s="60"/>
      <c r="E14" s="60"/>
      <c r="F14" s="60"/>
      <c r="G14" s="60"/>
      <c r="H14" s="57"/>
    </row>
    <row r="15" spans="1:21" ht="25.5" x14ac:dyDescent="0.2">
      <c r="A15" s="61" t="s">
        <v>69</v>
      </c>
      <c r="B15" s="62"/>
      <c r="C15" s="62"/>
      <c r="D15" s="62"/>
      <c r="E15" s="62"/>
      <c r="F15" s="62"/>
      <c r="G15" s="62"/>
      <c r="H15" s="10"/>
      <c r="I15" s="202"/>
      <c r="J15" s="203"/>
      <c r="K15" s="203"/>
      <c r="L15" s="203"/>
      <c r="M15" s="203"/>
      <c r="N15" s="203"/>
      <c r="O15" s="203"/>
      <c r="P15" s="203"/>
      <c r="Q15" s="202"/>
      <c r="R15" s="202"/>
      <c r="S15" s="202"/>
      <c r="T15" s="202"/>
      <c r="U15" s="202"/>
    </row>
    <row r="16" spans="1:21" ht="25.5" x14ac:dyDescent="0.2">
      <c r="A16" s="59" t="s">
        <v>70</v>
      </c>
      <c r="B16" s="60"/>
      <c r="C16" s="60"/>
      <c r="D16" s="60"/>
      <c r="E16" s="60"/>
      <c r="F16" s="60"/>
      <c r="G16" s="60"/>
      <c r="H16" s="11"/>
      <c r="I16" s="204"/>
      <c r="J16" s="205"/>
      <c r="K16" s="205"/>
      <c r="L16" s="205"/>
      <c r="M16" s="205"/>
      <c r="N16" s="205"/>
      <c r="O16" s="205"/>
      <c r="P16" s="205"/>
      <c r="Q16" s="204"/>
      <c r="R16" s="206"/>
      <c r="S16" s="204"/>
      <c r="T16" s="204"/>
      <c r="U16" s="204"/>
    </row>
    <row r="17" spans="1:21" ht="25.5" x14ac:dyDescent="0.2">
      <c r="A17" s="61" t="s">
        <v>71</v>
      </c>
      <c r="B17" s="62"/>
      <c r="C17" s="62"/>
      <c r="D17" s="62"/>
      <c r="E17" s="62"/>
      <c r="F17" s="62"/>
      <c r="G17" s="62"/>
      <c r="H17" s="11"/>
      <c r="I17" s="204"/>
      <c r="J17" s="205"/>
      <c r="K17" s="205"/>
      <c r="L17" s="205"/>
      <c r="M17" s="205"/>
      <c r="N17" s="205"/>
      <c r="O17" s="205"/>
      <c r="P17" s="205"/>
      <c r="Q17" s="204"/>
      <c r="R17" s="206"/>
      <c r="S17" s="204"/>
      <c r="T17" s="204"/>
      <c r="U17" s="204"/>
    </row>
    <row r="18" spans="1:21" ht="25.5" x14ac:dyDescent="0.2">
      <c r="A18" s="185" t="s">
        <v>391</v>
      </c>
      <c r="B18" s="190">
        <f>SUM(B6:B17)</f>
        <v>144027988.12</v>
      </c>
      <c r="C18" s="190">
        <f t="shared" ref="C18:G18" si="0">SUM(C6:C17)</f>
        <v>5474680.3299999991</v>
      </c>
      <c r="D18" s="190">
        <f t="shared" si="0"/>
        <v>9499367.3699999992</v>
      </c>
      <c r="E18" s="190">
        <f t="shared" si="0"/>
        <v>12829774.6</v>
      </c>
      <c r="F18" s="191">
        <f t="shared" si="0"/>
        <v>0</v>
      </c>
      <c r="G18" s="190">
        <f t="shared" si="0"/>
        <v>2060546</v>
      </c>
      <c r="H18" s="11"/>
      <c r="I18" s="204"/>
      <c r="J18" s="205"/>
      <c r="K18" s="205"/>
      <c r="L18" s="205"/>
      <c r="M18" s="205"/>
      <c r="N18" s="205"/>
      <c r="O18" s="205"/>
      <c r="P18" s="205"/>
      <c r="Q18" s="204"/>
      <c r="R18" s="206"/>
      <c r="S18" s="204"/>
      <c r="T18" s="204"/>
      <c r="U18" s="204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207"/>
      <c r="J19" s="208"/>
      <c r="K19" s="208"/>
      <c r="L19" s="208"/>
      <c r="M19" s="208"/>
      <c r="N19" s="208"/>
      <c r="O19" s="208"/>
      <c r="P19" s="208"/>
      <c r="S19" s="209"/>
      <c r="T19" s="209"/>
      <c r="U19" s="209"/>
    </row>
    <row r="20" spans="1:21" ht="27" customHeight="1" x14ac:dyDescent="0.2">
      <c r="A20" s="257" t="s">
        <v>539</v>
      </c>
      <c r="B20" s="257"/>
      <c r="C20" s="257"/>
      <c r="D20" s="257"/>
      <c r="E20" s="257"/>
      <c r="F20" s="257"/>
      <c r="G20" s="257"/>
      <c r="H20" s="18"/>
      <c r="I20" s="210"/>
      <c r="J20" s="217"/>
      <c r="K20" s="217"/>
      <c r="L20" s="217"/>
      <c r="M20" s="217"/>
      <c r="N20" s="218"/>
      <c r="O20" s="217"/>
      <c r="P20" s="217"/>
      <c r="S20" s="209"/>
      <c r="T20" s="209"/>
      <c r="U20" s="209"/>
    </row>
    <row r="21" spans="1:21" ht="78.75" customHeight="1" x14ac:dyDescent="0.2">
      <c r="A21" s="185" t="s">
        <v>392</v>
      </c>
      <c r="B21" s="186" t="s">
        <v>393</v>
      </c>
      <c r="C21" s="186" t="s">
        <v>394</v>
      </c>
      <c r="D21" s="186" t="s">
        <v>395</v>
      </c>
      <c r="E21" s="186" t="s">
        <v>396</v>
      </c>
      <c r="F21" s="192" t="s">
        <v>397</v>
      </c>
      <c r="G21" s="186" t="s">
        <v>398</v>
      </c>
      <c r="I21" s="207"/>
      <c r="J21" s="208"/>
      <c r="K21" s="208"/>
      <c r="L21" s="208"/>
      <c r="M21" s="208"/>
      <c r="N21" s="208"/>
      <c r="O21" s="208"/>
      <c r="P21" s="208"/>
    </row>
    <row r="22" spans="1:21" ht="38.25" x14ac:dyDescent="0.2">
      <c r="A22" s="79" t="s">
        <v>7</v>
      </c>
      <c r="B22" s="80" t="s">
        <v>333</v>
      </c>
      <c r="C22" s="60">
        <v>11912399.529999999</v>
      </c>
      <c r="D22" s="60">
        <v>207945</v>
      </c>
      <c r="E22" s="60">
        <v>1104</v>
      </c>
      <c r="F22" s="63">
        <v>0.43790000000000001</v>
      </c>
      <c r="G22" s="213">
        <v>0.41089999999999999</v>
      </c>
      <c r="H22" s="53"/>
      <c r="I22" s="211"/>
      <c r="J22" s="212"/>
      <c r="K22" s="212"/>
      <c r="L22" s="212"/>
      <c r="M22" s="212"/>
      <c r="N22" s="212"/>
      <c r="O22" s="212"/>
      <c r="P22" s="212"/>
    </row>
    <row r="23" spans="1:21" ht="41.25" customHeight="1" x14ac:dyDescent="0.2">
      <c r="A23" s="81" t="s">
        <v>175</v>
      </c>
      <c r="B23" s="82" t="s">
        <v>347</v>
      </c>
      <c r="C23" s="62">
        <v>3827244.84</v>
      </c>
      <c r="D23" s="62">
        <v>1099783</v>
      </c>
      <c r="E23" s="62">
        <v>1</v>
      </c>
      <c r="F23" s="64">
        <v>0.14069999999999999</v>
      </c>
      <c r="G23" s="214">
        <v>0.13200000000000001</v>
      </c>
      <c r="H23" s="53"/>
      <c r="I23" s="211"/>
      <c r="J23" s="212"/>
      <c r="K23" s="212"/>
      <c r="L23" s="212"/>
      <c r="M23" s="212"/>
      <c r="N23" s="212"/>
      <c r="O23" s="212"/>
      <c r="P23" s="208"/>
    </row>
    <row r="24" spans="1:21" ht="38.25" x14ac:dyDescent="0.2">
      <c r="A24" s="79" t="s">
        <v>39</v>
      </c>
      <c r="B24" s="80" t="s">
        <v>333</v>
      </c>
      <c r="C24" s="60">
        <v>3391632.8</v>
      </c>
      <c r="D24" s="60">
        <v>12349</v>
      </c>
      <c r="E24" s="60">
        <v>525</v>
      </c>
      <c r="F24" s="63">
        <v>0.12470000000000001</v>
      </c>
      <c r="G24" s="213">
        <v>0.11700000000000001</v>
      </c>
      <c r="H24" s="53"/>
      <c r="I24" s="211"/>
      <c r="J24" s="212"/>
      <c r="K24" s="212"/>
      <c r="L24" s="212"/>
      <c r="M24" s="212"/>
      <c r="N24" s="212"/>
      <c r="O24" s="212"/>
      <c r="P24" s="208"/>
    </row>
    <row r="25" spans="1:21" ht="38.25" x14ac:dyDescent="0.2">
      <c r="A25" s="81" t="s">
        <v>8</v>
      </c>
      <c r="B25" s="82" t="s">
        <v>333</v>
      </c>
      <c r="C25" s="62">
        <v>2260929.66</v>
      </c>
      <c r="D25" s="62">
        <v>324432</v>
      </c>
      <c r="E25" s="62">
        <v>723</v>
      </c>
      <c r="F25" s="64">
        <v>8.3099999999999993E-2</v>
      </c>
      <c r="G25" s="214">
        <v>7.8E-2</v>
      </c>
      <c r="H25" s="53"/>
      <c r="I25" s="211"/>
      <c r="J25" s="212"/>
      <c r="K25" s="212"/>
      <c r="L25" s="212"/>
      <c r="M25" s="212"/>
      <c r="N25" s="212"/>
      <c r="O25" s="212"/>
      <c r="P25" s="208"/>
    </row>
    <row r="26" spans="1:21" ht="38.25" x14ac:dyDescent="0.2">
      <c r="A26" s="79" t="s">
        <v>119</v>
      </c>
      <c r="B26" s="80" t="s">
        <v>333</v>
      </c>
      <c r="C26" s="60">
        <v>2024785.84</v>
      </c>
      <c r="D26" s="60">
        <v>28113</v>
      </c>
      <c r="E26" s="60">
        <v>249</v>
      </c>
      <c r="F26" s="63">
        <v>7.4399999999999994E-2</v>
      </c>
      <c r="G26" s="213">
        <v>6.9800000000000001E-2</v>
      </c>
      <c r="H26" s="53"/>
      <c r="I26" s="211"/>
      <c r="J26" s="212"/>
      <c r="K26" s="212"/>
      <c r="L26" s="212"/>
      <c r="M26" s="212"/>
      <c r="N26" s="212"/>
      <c r="O26" s="212"/>
      <c r="P26" s="208"/>
    </row>
    <row r="27" spans="1:21" ht="38.25" x14ac:dyDescent="0.2">
      <c r="A27" s="81" t="s">
        <v>118</v>
      </c>
      <c r="B27" s="82" t="s">
        <v>333</v>
      </c>
      <c r="C27" s="62">
        <v>1568907.96</v>
      </c>
      <c r="D27" s="62">
        <v>66823</v>
      </c>
      <c r="E27" s="62">
        <v>573</v>
      </c>
      <c r="F27" s="64">
        <v>5.7700000000000001E-2</v>
      </c>
      <c r="G27" s="214">
        <v>5.4100000000000002E-2</v>
      </c>
      <c r="H27" s="53"/>
      <c r="I27" s="211"/>
      <c r="J27" s="212"/>
      <c r="K27" s="212"/>
      <c r="L27" s="212"/>
      <c r="M27" s="212"/>
      <c r="N27" s="212"/>
      <c r="O27" s="212"/>
      <c r="P27" s="208"/>
    </row>
    <row r="28" spans="1:21" ht="38.25" x14ac:dyDescent="0.2">
      <c r="A28" s="79" t="s">
        <v>40</v>
      </c>
      <c r="B28" s="80" t="s">
        <v>333</v>
      </c>
      <c r="C28" s="60">
        <v>1286441.3999999999</v>
      </c>
      <c r="D28" s="60">
        <v>56735</v>
      </c>
      <c r="E28" s="60">
        <v>260</v>
      </c>
      <c r="F28" s="63">
        <v>4.7300000000000002E-2</v>
      </c>
      <c r="G28" s="213">
        <v>4.4400000000000002E-2</v>
      </c>
      <c r="H28" s="53"/>
      <c r="I28" s="211"/>
      <c r="J28" s="212"/>
      <c r="K28" s="212"/>
      <c r="L28" s="212"/>
      <c r="M28" s="212"/>
      <c r="N28" s="212"/>
      <c r="O28" s="212"/>
      <c r="P28" s="208"/>
    </row>
    <row r="29" spans="1:21" ht="38.25" x14ac:dyDescent="0.2">
      <c r="A29" s="81" t="s">
        <v>121</v>
      </c>
      <c r="B29" s="82" t="s">
        <v>333</v>
      </c>
      <c r="C29" s="62">
        <v>440317.34</v>
      </c>
      <c r="D29" s="62">
        <v>30674</v>
      </c>
      <c r="E29" s="62">
        <v>154</v>
      </c>
      <c r="F29" s="64">
        <v>1.6199999999999999E-2</v>
      </c>
      <c r="G29" s="214">
        <v>1.52E-2</v>
      </c>
      <c r="H29" s="53"/>
      <c r="I29" s="211"/>
      <c r="J29" s="212"/>
      <c r="K29" s="212"/>
      <c r="L29" s="212"/>
      <c r="M29" s="212"/>
      <c r="N29" s="212"/>
      <c r="O29" s="212"/>
      <c r="P29" s="208"/>
    </row>
    <row r="30" spans="1:21" ht="38.25" x14ac:dyDescent="0.2">
      <c r="A30" s="79" t="s">
        <v>120</v>
      </c>
      <c r="B30" s="80" t="s">
        <v>347</v>
      </c>
      <c r="C30" s="60">
        <v>216696.71</v>
      </c>
      <c r="D30" s="60">
        <v>2560</v>
      </c>
      <c r="E30" s="60">
        <v>64</v>
      </c>
      <c r="F30" s="63">
        <v>8.0000000000000002E-3</v>
      </c>
      <c r="G30" s="213">
        <v>7.4999999999999997E-3</v>
      </c>
      <c r="H30" s="53"/>
      <c r="I30" s="211"/>
      <c r="J30" s="212"/>
      <c r="K30" s="212"/>
      <c r="L30" s="212"/>
      <c r="M30" s="212"/>
      <c r="N30" s="212"/>
      <c r="O30" s="212"/>
      <c r="P30" s="208"/>
    </row>
    <row r="31" spans="1:21" ht="38.25" x14ac:dyDescent="0.2">
      <c r="A31" s="81" t="s">
        <v>41</v>
      </c>
      <c r="B31" s="82" t="s">
        <v>333</v>
      </c>
      <c r="C31" s="62">
        <v>91484.63</v>
      </c>
      <c r="D31" s="62">
        <v>1245</v>
      </c>
      <c r="E31" s="62">
        <v>67</v>
      </c>
      <c r="F31" s="64">
        <v>3.3999999999999998E-3</v>
      </c>
      <c r="G31" s="214">
        <v>3.2000000000000002E-3</v>
      </c>
      <c r="H31" s="53"/>
      <c r="I31" s="211"/>
      <c r="J31" s="212"/>
      <c r="K31" s="212"/>
      <c r="L31" s="212"/>
      <c r="M31" s="212"/>
      <c r="N31" s="212"/>
      <c r="O31" s="212"/>
      <c r="P31" s="208"/>
    </row>
    <row r="32" spans="1:21" ht="13.5" customHeight="1" x14ac:dyDescent="0.2">
      <c r="H32" s="21"/>
      <c r="I32" s="211"/>
      <c r="J32" s="212"/>
      <c r="K32" s="212"/>
      <c r="L32" s="212"/>
      <c r="M32" s="212"/>
      <c r="N32" s="212"/>
      <c r="O32" s="212"/>
      <c r="P32" s="208"/>
    </row>
    <row r="33" spans="1:17" ht="27" customHeight="1" x14ac:dyDescent="0.2">
      <c r="A33" s="257" t="s">
        <v>540</v>
      </c>
      <c r="B33" s="257"/>
      <c r="C33" s="257"/>
      <c r="D33" s="257"/>
      <c r="E33" s="257"/>
      <c r="F33" s="257"/>
      <c r="G33" s="257"/>
      <c r="I33" s="211"/>
      <c r="J33" s="212"/>
      <c r="K33" s="212"/>
      <c r="L33" s="212"/>
      <c r="M33" s="212"/>
      <c r="N33" s="212"/>
      <c r="O33" s="212"/>
      <c r="P33" s="208"/>
    </row>
    <row r="34" spans="1:17" ht="63.75" x14ac:dyDescent="0.2">
      <c r="A34" s="185" t="s">
        <v>392</v>
      </c>
      <c r="B34" s="186" t="s">
        <v>393</v>
      </c>
      <c r="C34" s="186" t="s">
        <v>394</v>
      </c>
      <c r="D34" s="186" t="s">
        <v>395</v>
      </c>
      <c r="E34" s="186" t="s">
        <v>396</v>
      </c>
      <c r="F34" s="192" t="s">
        <v>399</v>
      </c>
      <c r="G34" s="186" t="s">
        <v>398</v>
      </c>
      <c r="J34" s="159"/>
      <c r="K34" s="253" t="s">
        <v>108</v>
      </c>
      <c r="L34" s="254"/>
      <c r="M34" s="254"/>
      <c r="N34" s="253" t="s">
        <v>334</v>
      </c>
      <c r="O34" s="253" t="s">
        <v>109</v>
      </c>
      <c r="P34" s="253" t="s">
        <v>110</v>
      </c>
      <c r="Q34" s="249"/>
    </row>
    <row r="35" spans="1:17" ht="29.25" customHeight="1" x14ac:dyDescent="0.2">
      <c r="A35" s="84" t="s">
        <v>324</v>
      </c>
      <c r="B35" s="83" t="s">
        <v>335</v>
      </c>
      <c r="C35" s="65">
        <v>969045</v>
      </c>
      <c r="D35" s="65">
        <v>839</v>
      </c>
      <c r="E35" s="65">
        <v>1</v>
      </c>
      <c r="F35" s="66">
        <v>0.54220000000000002</v>
      </c>
      <c r="G35" s="215">
        <v>3.3399999999999999E-2</v>
      </c>
      <c r="H35" s="56"/>
      <c r="J35" s="160" t="s">
        <v>352</v>
      </c>
      <c r="K35" s="248" t="s">
        <v>111</v>
      </c>
      <c r="L35" s="248" t="s">
        <v>112</v>
      </c>
      <c r="M35" s="248" t="s">
        <v>113</v>
      </c>
      <c r="N35" s="253"/>
      <c r="O35" s="253"/>
      <c r="P35" s="253"/>
      <c r="Q35" s="249"/>
    </row>
    <row r="36" spans="1:17" ht="28.5" customHeight="1" x14ac:dyDescent="0.2">
      <c r="A36" s="85" t="s">
        <v>295</v>
      </c>
      <c r="B36" s="82" t="s">
        <v>336</v>
      </c>
      <c r="C36" s="67">
        <v>546816.81999999995</v>
      </c>
      <c r="D36" s="67">
        <v>1300</v>
      </c>
      <c r="E36" s="67">
        <v>1</v>
      </c>
      <c r="F36" s="68">
        <v>0.30599999999999999</v>
      </c>
      <c r="G36" s="216">
        <v>1.89E-2</v>
      </c>
      <c r="H36" s="56"/>
      <c r="J36" s="161" t="s">
        <v>93</v>
      </c>
      <c r="K36" s="162">
        <f t="shared" ref="K36:K42" si="1">K48/10^6</f>
        <v>18.400375309999998</v>
      </c>
      <c r="L36" s="162">
        <f t="shared" ref="L36:P42" si="2">L48/10^6</f>
        <v>3.05424827</v>
      </c>
      <c r="M36" s="162">
        <f t="shared" si="2"/>
        <v>0.74359176999999999</v>
      </c>
      <c r="N36" s="162">
        <f t="shared" si="2"/>
        <v>0.32763162000000001</v>
      </c>
      <c r="O36" s="162">
        <f t="shared" si="2"/>
        <v>0</v>
      </c>
      <c r="P36" s="162">
        <f t="shared" si="2"/>
        <v>0.51637</v>
      </c>
      <c r="Q36" s="249"/>
    </row>
    <row r="37" spans="1:17" ht="25.5" x14ac:dyDescent="0.2">
      <c r="A37" s="84" t="s">
        <v>251</v>
      </c>
      <c r="B37" s="83" t="s">
        <v>336</v>
      </c>
      <c r="C37" s="65">
        <v>107500</v>
      </c>
      <c r="D37" s="65">
        <v>100</v>
      </c>
      <c r="E37" s="65">
        <v>1</v>
      </c>
      <c r="F37" s="66">
        <v>6.0199999999999997E-2</v>
      </c>
      <c r="G37" s="215">
        <v>3.7000000000000002E-3</v>
      </c>
      <c r="H37" s="56"/>
      <c r="J37" s="161" t="s">
        <v>94</v>
      </c>
      <c r="K37" s="162">
        <f t="shared" si="1"/>
        <v>16.12646144</v>
      </c>
      <c r="L37" s="162">
        <f t="shared" si="2"/>
        <v>0.44346192000000001</v>
      </c>
      <c r="M37" s="162">
        <f t="shared" si="2"/>
        <v>0.94659702000000001</v>
      </c>
      <c r="N37" s="162">
        <f t="shared" si="2"/>
        <v>2.0005411399999997</v>
      </c>
      <c r="O37" s="162">
        <f t="shared" si="2"/>
        <v>0</v>
      </c>
      <c r="P37" s="162">
        <f t="shared" si="2"/>
        <v>3.4776000000000001E-2</v>
      </c>
      <c r="Q37" s="249"/>
    </row>
    <row r="38" spans="1:17" ht="22.5" x14ac:dyDescent="0.2">
      <c r="A38" s="56"/>
      <c r="B38" s="56"/>
      <c r="C38" s="56"/>
      <c r="D38" s="56"/>
      <c r="E38" s="56"/>
      <c r="F38" s="56"/>
      <c r="G38" s="56"/>
      <c r="H38" s="56"/>
      <c r="J38" s="161" t="s">
        <v>95</v>
      </c>
      <c r="K38" s="162">
        <f t="shared" si="1"/>
        <v>32.848138660000004</v>
      </c>
      <c r="L38" s="162">
        <f t="shared" si="2"/>
        <v>0.89501914999999999</v>
      </c>
      <c r="M38" s="162">
        <f t="shared" si="2"/>
        <v>1.5391656999999999</v>
      </c>
      <c r="N38" s="162">
        <f t="shared" si="2"/>
        <v>5.0167271799999993</v>
      </c>
      <c r="O38" s="162">
        <f t="shared" si="2"/>
        <v>0</v>
      </c>
      <c r="P38" s="162">
        <f t="shared" si="2"/>
        <v>0</v>
      </c>
      <c r="Q38" s="249"/>
    </row>
    <row r="39" spans="1:17" ht="26.25" customHeight="1" x14ac:dyDescent="0.2">
      <c r="A39" s="251" t="s">
        <v>419</v>
      </c>
      <c r="B39" s="251"/>
      <c r="C39" s="251"/>
      <c r="D39" s="251"/>
      <c r="E39" s="251"/>
      <c r="F39" s="251"/>
      <c r="G39" s="251"/>
      <c r="J39" s="161" t="s">
        <v>96</v>
      </c>
      <c r="K39" s="162">
        <f t="shared" si="1"/>
        <v>18.584402489999999</v>
      </c>
      <c r="L39" s="162">
        <f t="shared" si="2"/>
        <v>0.19029581000000001</v>
      </c>
      <c r="M39" s="162">
        <f t="shared" si="2"/>
        <v>0.95561596999999998</v>
      </c>
      <c r="N39" s="162">
        <f t="shared" si="2"/>
        <v>1.7219147399999999</v>
      </c>
      <c r="O39" s="162">
        <f t="shared" si="2"/>
        <v>0</v>
      </c>
      <c r="P39" s="162">
        <f t="shared" si="2"/>
        <v>0</v>
      </c>
      <c r="Q39" s="249"/>
    </row>
    <row r="40" spans="1:17" ht="22.5" x14ac:dyDescent="0.2">
      <c r="J40" s="161" t="s">
        <v>97</v>
      </c>
      <c r="K40" s="162">
        <f t="shared" si="1"/>
        <v>19.742674539999999</v>
      </c>
      <c r="L40" s="162">
        <f t="shared" si="2"/>
        <v>0.53880397000000002</v>
      </c>
      <c r="M40" s="162">
        <f t="shared" si="2"/>
        <v>0.382741</v>
      </c>
      <c r="N40" s="162">
        <f t="shared" si="2"/>
        <v>0.37120626000000001</v>
      </c>
      <c r="O40" s="162">
        <f t="shared" si="2"/>
        <v>0</v>
      </c>
      <c r="P40" s="162">
        <f t="shared" si="2"/>
        <v>0.23988000000000001</v>
      </c>
      <c r="Q40" s="249"/>
    </row>
    <row r="41" spans="1:17" ht="22.5" x14ac:dyDescent="0.2">
      <c r="J41" s="161" t="s">
        <v>98</v>
      </c>
      <c r="K41" s="162">
        <f t="shared" si="1"/>
        <v>15.340638269999999</v>
      </c>
      <c r="L41" s="162">
        <f t="shared" si="2"/>
        <v>0.26935618</v>
      </c>
      <c r="M41" s="162">
        <f t="shared" si="2"/>
        <v>0.79993647999999995</v>
      </c>
      <c r="N41" s="162">
        <f t="shared" si="2"/>
        <v>1.60459934</v>
      </c>
      <c r="O41" s="162">
        <f t="shared" si="2"/>
        <v>0</v>
      </c>
      <c r="P41" s="162">
        <f t="shared" si="2"/>
        <v>1.26952</v>
      </c>
      <c r="Q41" s="249"/>
    </row>
    <row r="42" spans="1:17" ht="22.5" x14ac:dyDescent="0.2">
      <c r="J42" s="161" t="s">
        <v>99</v>
      </c>
      <c r="K42" s="162">
        <f t="shared" si="1"/>
        <v>22.985297410000001</v>
      </c>
      <c r="L42" s="162">
        <f t="shared" si="2"/>
        <v>8.3495029999999998E-2</v>
      </c>
      <c r="M42" s="162">
        <f t="shared" si="2"/>
        <v>4.1317194300000004</v>
      </c>
      <c r="N42" s="162">
        <f t="shared" si="2"/>
        <v>1.78715432</v>
      </c>
      <c r="O42" s="162">
        <f t="shared" si="2"/>
        <v>0</v>
      </c>
      <c r="P42" s="162">
        <f t="shared" si="2"/>
        <v>0</v>
      </c>
      <c r="Q42" s="249"/>
    </row>
    <row r="43" spans="1:17" ht="22.5" x14ac:dyDescent="0.2">
      <c r="J43" s="161" t="s">
        <v>100</v>
      </c>
      <c r="K43" s="162"/>
      <c r="L43" s="162"/>
      <c r="M43" s="162"/>
      <c r="N43" s="162"/>
      <c r="O43" s="162"/>
      <c r="P43" s="162"/>
      <c r="Q43" s="249"/>
    </row>
    <row r="44" spans="1:17" ht="22.5" x14ac:dyDescent="0.2">
      <c r="J44" s="161" t="s">
        <v>101</v>
      </c>
      <c r="K44" s="162"/>
      <c r="L44" s="162"/>
      <c r="M44" s="162"/>
      <c r="N44" s="162"/>
      <c r="O44" s="162"/>
      <c r="P44" s="162"/>
      <c r="Q44" s="249"/>
    </row>
    <row r="45" spans="1:17" ht="22.5" x14ac:dyDescent="0.2">
      <c r="J45" s="161" t="s">
        <v>102</v>
      </c>
      <c r="K45" s="162"/>
      <c r="L45" s="162"/>
      <c r="M45" s="162"/>
      <c r="N45" s="162"/>
      <c r="O45" s="162"/>
      <c r="P45" s="162"/>
      <c r="Q45" s="249"/>
    </row>
    <row r="46" spans="1:17" ht="22.5" x14ac:dyDescent="0.2">
      <c r="J46" s="161" t="s">
        <v>103</v>
      </c>
      <c r="K46" s="162"/>
      <c r="L46" s="162"/>
      <c r="M46" s="162"/>
      <c r="N46" s="162"/>
      <c r="O46" s="162"/>
      <c r="P46" s="162"/>
      <c r="Q46" s="249"/>
    </row>
    <row r="47" spans="1:17" ht="22.5" x14ac:dyDescent="0.2">
      <c r="J47" s="161" t="s">
        <v>104</v>
      </c>
      <c r="K47" s="162"/>
      <c r="L47" s="162"/>
      <c r="M47" s="162"/>
      <c r="N47" s="162"/>
      <c r="O47" s="162"/>
      <c r="P47" s="162"/>
      <c r="Q47" s="249"/>
    </row>
    <row r="48" spans="1:17" x14ac:dyDescent="0.2">
      <c r="J48" s="222" t="s">
        <v>353</v>
      </c>
      <c r="K48" s="223">
        <v>18400375.309999999</v>
      </c>
      <c r="L48" s="223">
        <v>3054248.27</v>
      </c>
      <c r="M48" s="223">
        <v>743591.77</v>
      </c>
      <c r="N48" s="223">
        <v>327631.62</v>
      </c>
      <c r="O48" s="223">
        <v>0</v>
      </c>
      <c r="P48" s="223">
        <v>516370</v>
      </c>
      <c r="Q48" s="249"/>
    </row>
    <row r="49" spans="10:17" x14ac:dyDescent="0.2">
      <c r="J49" s="221" t="s">
        <v>354</v>
      </c>
      <c r="K49" s="221">
        <v>16126461.439999999</v>
      </c>
      <c r="L49" s="221">
        <v>443461.92</v>
      </c>
      <c r="M49" s="221">
        <v>946597.02</v>
      </c>
      <c r="N49" s="221">
        <v>2000541.14</v>
      </c>
      <c r="O49" s="221">
        <v>0</v>
      </c>
      <c r="P49" s="221">
        <v>34776</v>
      </c>
      <c r="Q49" s="249"/>
    </row>
    <row r="50" spans="10:17" x14ac:dyDescent="0.2">
      <c r="J50" s="221" t="s">
        <v>355</v>
      </c>
      <c r="K50" s="221">
        <v>32848138.66</v>
      </c>
      <c r="L50" s="221">
        <v>895019.15</v>
      </c>
      <c r="M50" s="221">
        <v>1539165.7</v>
      </c>
      <c r="N50" s="221">
        <v>5016727.18</v>
      </c>
      <c r="O50" s="221">
        <v>0</v>
      </c>
      <c r="P50" s="221">
        <v>0</v>
      </c>
      <c r="Q50" s="249"/>
    </row>
    <row r="51" spans="10:17" x14ac:dyDescent="0.2">
      <c r="J51" s="224" t="s">
        <v>356</v>
      </c>
      <c r="K51" s="221">
        <v>18584402.489999998</v>
      </c>
      <c r="L51" s="221">
        <v>190295.81</v>
      </c>
      <c r="M51" s="221">
        <v>955615.97</v>
      </c>
      <c r="N51" s="221">
        <v>1721914.74</v>
      </c>
      <c r="O51" s="221">
        <v>0</v>
      </c>
      <c r="P51" s="221">
        <v>0</v>
      </c>
      <c r="Q51" s="249"/>
    </row>
    <row r="52" spans="10:17" x14ac:dyDescent="0.2">
      <c r="J52" s="221" t="s">
        <v>357</v>
      </c>
      <c r="K52" s="221">
        <v>19742674.539999999</v>
      </c>
      <c r="L52" s="221">
        <v>538803.97</v>
      </c>
      <c r="M52" s="221">
        <v>382741</v>
      </c>
      <c r="N52" s="221">
        <v>371206.26</v>
      </c>
      <c r="O52" s="221">
        <v>0</v>
      </c>
      <c r="P52" s="221">
        <v>239880</v>
      </c>
      <c r="Q52" s="249"/>
    </row>
    <row r="53" spans="10:17" x14ac:dyDescent="0.2">
      <c r="J53" s="221" t="s">
        <v>358</v>
      </c>
      <c r="K53" s="221">
        <v>15340638.27</v>
      </c>
      <c r="L53" s="221">
        <v>269356.18</v>
      </c>
      <c r="M53" s="221">
        <v>799936.48</v>
      </c>
      <c r="N53" s="221">
        <v>1604599.34</v>
      </c>
      <c r="O53" s="221">
        <v>0</v>
      </c>
      <c r="P53" s="221">
        <v>1269520</v>
      </c>
      <c r="Q53" s="249"/>
    </row>
    <row r="54" spans="10:17" x14ac:dyDescent="0.2">
      <c r="J54" s="221" t="s">
        <v>359</v>
      </c>
      <c r="K54" s="221">
        <v>22985297.41</v>
      </c>
      <c r="L54" s="221">
        <v>83495.03</v>
      </c>
      <c r="M54" s="221">
        <v>4131719.43</v>
      </c>
      <c r="N54" s="221">
        <v>1787154.32</v>
      </c>
      <c r="O54" s="221">
        <v>0</v>
      </c>
      <c r="P54" s="221">
        <v>0</v>
      </c>
      <c r="Q54" s="249"/>
    </row>
    <row r="55" spans="10:17" x14ac:dyDescent="0.2">
      <c r="J55" s="221" t="s">
        <v>360</v>
      </c>
      <c r="Q55" s="249"/>
    </row>
    <row r="56" spans="10:17" x14ac:dyDescent="0.2">
      <c r="J56" s="224" t="s">
        <v>361</v>
      </c>
      <c r="Q56" s="249"/>
    </row>
    <row r="57" spans="10:17" x14ac:dyDescent="0.2">
      <c r="J57" s="221" t="s">
        <v>362</v>
      </c>
      <c r="Q57" s="249"/>
    </row>
    <row r="58" spans="10:17" x14ac:dyDescent="0.2">
      <c r="J58" s="225" t="s">
        <v>363</v>
      </c>
      <c r="Q58" s="249"/>
    </row>
    <row r="59" spans="10:17" x14ac:dyDescent="0.2">
      <c r="J59" s="224" t="s">
        <v>364</v>
      </c>
      <c r="Q59" s="249"/>
    </row>
    <row r="60" spans="10:17" x14ac:dyDescent="0.2">
      <c r="Q60" s="249"/>
    </row>
    <row r="61" spans="10:17" x14ac:dyDescent="0.2">
      <c r="J61" s="249"/>
      <c r="K61" s="249"/>
      <c r="L61" s="249"/>
      <c r="M61" s="249"/>
      <c r="N61" s="249"/>
      <c r="O61" s="249"/>
      <c r="P61" s="249"/>
      <c r="Q61" s="249"/>
    </row>
    <row r="62" spans="10:17" x14ac:dyDescent="0.2">
      <c r="J62" s="249"/>
      <c r="K62" s="249"/>
      <c r="L62" s="249"/>
      <c r="M62" s="249"/>
      <c r="N62" s="249"/>
      <c r="O62" s="249"/>
      <c r="P62" s="249"/>
      <c r="Q62" s="249"/>
    </row>
    <row r="63" spans="10:17" x14ac:dyDescent="0.2">
      <c r="J63" s="236"/>
      <c r="K63" s="236"/>
      <c r="L63" s="236"/>
      <c r="M63" s="236"/>
      <c r="N63" s="236"/>
      <c r="O63" s="236"/>
      <c r="P63" s="236"/>
      <c r="Q63" s="236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1"/>
  <sheetViews>
    <sheetView zoomScale="90" zoomScaleNormal="90" zoomScaleSheetLayoutView="100" workbookViewId="0">
      <selection activeCell="F104" sqref="F104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0" customWidth="1"/>
    <col min="5" max="5" width="13" style="98" customWidth="1"/>
    <col min="6" max="6" width="17.7109375" style="98" customWidth="1"/>
    <col min="7" max="9" width="13.7109375" style="98" customWidth="1"/>
  </cols>
  <sheetData>
    <row r="1" spans="1:16" ht="38.25" customHeight="1" x14ac:dyDescent="0.3">
      <c r="A1" s="256" t="s">
        <v>74</v>
      </c>
      <c r="B1" s="256"/>
      <c r="C1" s="256"/>
      <c r="D1" s="256"/>
      <c r="E1" s="256"/>
      <c r="F1" s="256"/>
      <c r="G1" s="256"/>
      <c r="H1" s="256"/>
      <c r="I1" s="256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63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63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100" customFormat="1" ht="25.5" x14ac:dyDescent="0.2">
      <c r="A4" s="33" t="s">
        <v>75</v>
      </c>
      <c r="B4" s="33"/>
      <c r="C4" s="33"/>
      <c r="D4" s="164"/>
      <c r="E4" s="97"/>
      <c r="F4" s="97"/>
      <c r="G4" s="103"/>
      <c r="H4" s="103"/>
      <c r="I4" s="104"/>
      <c r="J4" s="105"/>
      <c r="K4" s="106"/>
      <c r="L4" s="107"/>
      <c r="M4" s="107"/>
      <c r="N4" s="107"/>
      <c r="O4" s="107"/>
      <c r="P4" s="107"/>
    </row>
    <row r="5" spans="1:16" s="100" customFormat="1" ht="92.25" customHeight="1" x14ac:dyDescent="0.2">
      <c r="A5" s="185" t="s">
        <v>392</v>
      </c>
      <c r="B5" s="186" t="s">
        <v>406</v>
      </c>
      <c r="C5" s="186" t="s">
        <v>55</v>
      </c>
      <c r="D5" s="193" t="s">
        <v>542</v>
      </c>
      <c r="E5" s="194" t="s">
        <v>543</v>
      </c>
      <c r="F5" s="194" t="s">
        <v>544</v>
      </c>
      <c r="G5" s="194" t="s">
        <v>394</v>
      </c>
      <c r="H5" s="194" t="s">
        <v>395</v>
      </c>
      <c r="I5" s="194" t="s">
        <v>396</v>
      </c>
    </row>
    <row r="6" spans="1:16" s="100" customFormat="1" x14ac:dyDescent="0.2">
      <c r="A6" s="108" t="s">
        <v>7</v>
      </c>
      <c r="B6" s="108" t="s">
        <v>123</v>
      </c>
      <c r="C6" s="108" t="s">
        <v>124</v>
      </c>
      <c r="D6" s="165">
        <v>59.5</v>
      </c>
      <c r="E6" s="69">
        <v>32793448</v>
      </c>
      <c r="F6" s="69">
        <v>1951210156</v>
      </c>
      <c r="G6" s="69">
        <v>11912399.529999999</v>
      </c>
      <c r="H6" s="69">
        <v>207945</v>
      </c>
      <c r="I6" s="69">
        <v>1104</v>
      </c>
      <c r="K6" s="109"/>
    </row>
    <row r="7" spans="1:16" s="100" customFormat="1" x14ac:dyDescent="0.2">
      <c r="A7" s="110" t="s">
        <v>39</v>
      </c>
      <c r="B7" s="110" t="s">
        <v>129</v>
      </c>
      <c r="C7" s="110" t="s">
        <v>130</v>
      </c>
      <c r="D7" s="166">
        <v>278</v>
      </c>
      <c r="E7" s="70">
        <v>2086301</v>
      </c>
      <c r="F7" s="70">
        <v>579991678</v>
      </c>
      <c r="G7" s="70">
        <v>3391632.8</v>
      </c>
      <c r="H7" s="70">
        <v>12349</v>
      </c>
      <c r="I7" s="70">
        <v>525</v>
      </c>
      <c r="K7" s="109"/>
    </row>
    <row r="8" spans="1:16" s="100" customFormat="1" x14ac:dyDescent="0.2">
      <c r="A8" s="108" t="s">
        <v>8</v>
      </c>
      <c r="B8" s="108" t="s">
        <v>131</v>
      </c>
      <c r="C8" s="108" t="s">
        <v>132</v>
      </c>
      <c r="D8" s="165">
        <v>7.7</v>
      </c>
      <c r="E8" s="69">
        <v>24424613</v>
      </c>
      <c r="F8" s="69">
        <v>188069520.09999999</v>
      </c>
      <c r="G8" s="69">
        <v>2260929.66</v>
      </c>
      <c r="H8" s="69">
        <v>324432</v>
      </c>
      <c r="I8" s="69">
        <v>723</v>
      </c>
      <c r="K8" s="109"/>
    </row>
    <row r="9" spans="1:16" s="100" customFormat="1" x14ac:dyDescent="0.2">
      <c r="A9" s="110" t="s">
        <v>119</v>
      </c>
      <c r="B9" s="110" t="s">
        <v>127</v>
      </c>
      <c r="C9" s="110" t="s">
        <v>128</v>
      </c>
      <c r="D9" s="166">
        <v>72</v>
      </c>
      <c r="E9" s="70">
        <v>6535478</v>
      </c>
      <c r="F9" s="70">
        <v>470554416</v>
      </c>
      <c r="G9" s="70">
        <v>2024785.84</v>
      </c>
      <c r="H9" s="70">
        <v>28113</v>
      </c>
      <c r="I9" s="70">
        <v>249</v>
      </c>
      <c r="K9" s="109"/>
    </row>
    <row r="10" spans="1:16" s="100" customFormat="1" x14ac:dyDescent="0.2">
      <c r="A10" s="108" t="s">
        <v>118</v>
      </c>
      <c r="B10" s="108" t="s">
        <v>125</v>
      </c>
      <c r="C10" s="108" t="s">
        <v>126</v>
      </c>
      <c r="D10" s="165">
        <v>23.8</v>
      </c>
      <c r="E10" s="69">
        <v>22735148</v>
      </c>
      <c r="F10" s="69">
        <v>541096522.39999998</v>
      </c>
      <c r="G10" s="69">
        <v>1568907.96</v>
      </c>
      <c r="H10" s="69">
        <v>66823</v>
      </c>
      <c r="I10" s="69">
        <v>573</v>
      </c>
      <c r="K10" s="109"/>
    </row>
    <row r="11" spans="1:16" s="100" customFormat="1" x14ac:dyDescent="0.2">
      <c r="A11" s="110" t="s">
        <v>40</v>
      </c>
      <c r="B11" s="110" t="s">
        <v>135</v>
      </c>
      <c r="C11" s="110" t="s">
        <v>136</v>
      </c>
      <c r="D11" s="166">
        <v>22.9</v>
      </c>
      <c r="E11" s="70">
        <v>14000000</v>
      </c>
      <c r="F11" s="70">
        <v>320530000</v>
      </c>
      <c r="G11" s="70">
        <v>1286441.3999999999</v>
      </c>
      <c r="H11" s="70">
        <v>56735</v>
      </c>
      <c r="I11" s="70">
        <v>260</v>
      </c>
      <c r="K11" s="109"/>
    </row>
    <row r="12" spans="1:16" s="100" customFormat="1" x14ac:dyDescent="0.2">
      <c r="A12" s="108" t="s">
        <v>121</v>
      </c>
      <c r="B12" s="108" t="s">
        <v>133</v>
      </c>
      <c r="C12" s="108" t="s">
        <v>134</v>
      </c>
      <c r="D12" s="165">
        <v>14.36</v>
      </c>
      <c r="E12" s="69">
        <v>17219662</v>
      </c>
      <c r="F12" s="69">
        <v>247274346.31999999</v>
      </c>
      <c r="G12" s="69">
        <v>440317.34</v>
      </c>
      <c r="H12" s="69">
        <v>30674</v>
      </c>
      <c r="I12" s="69">
        <v>154</v>
      </c>
      <c r="K12" s="109"/>
    </row>
    <row r="13" spans="1:16" s="100" customFormat="1" x14ac:dyDescent="0.2">
      <c r="A13" s="110" t="s">
        <v>41</v>
      </c>
      <c r="B13" s="110" t="s">
        <v>140</v>
      </c>
      <c r="C13" s="110" t="s">
        <v>141</v>
      </c>
      <c r="D13" s="166">
        <v>72.22</v>
      </c>
      <c r="E13" s="70">
        <v>6090943</v>
      </c>
      <c r="F13" s="70">
        <v>439887903.45999998</v>
      </c>
      <c r="G13" s="70">
        <v>91484.63</v>
      </c>
      <c r="H13" s="70">
        <v>1245</v>
      </c>
      <c r="I13" s="70">
        <v>67</v>
      </c>
      <c r="K13" s="109"/>
    </row>
    <row r="14" spans="1:16" s="100" customFormat="1" x14ac:dyDescent="0.2">
      <c r="A14" s="108" t="s">
        <v>137</v>
      </c>
      <c r="B14" s="108" t="s">
        <v>138</v>
      </c>
      <c r="C14" s="108" t="s">
        <v>139</v>
      </c>
      <c r="D14" s="165">
        <v>0.8</v>
      </c>
      <c r="E14" s="69">
        <v>16830838</v>
      </c>
      <c r="F14" s="69">
        <v>13464670.4</v>
      </c>
      <c r="G14" s="69">
        <v>8398.25</v>
      </c>
      <c r="H14" s="69">
        <v>9919</v>
      </c>
      <c r="I14" s="69">
        <v>40</v>
      </c>
      <c r="K14" s="109"/>
    </row>
    <row r="15" spans="1:16" s="100" customFormat="1" ht="25.5" x14ac:dyDescent="0.2">
      <c r="A15" s="195" t="s">
        <v>407</v>
      </c>
      <c r="B15" s="195"/>
      <c r="C15" s="195"/>
      <c r="D15" s="196"/>
      <c r="E15" s="197"/>
      <c r="F15" s="190">
        <f>SUM(F6:F14)</f>
        <v>4752079212.6799994</v>
      </c>
      <c r="G15" s="190">
        <f t="shared" ref="G15:I15" si="0">SUM(G6:G14)</f>
        <v>22985297.409999996</v>
      </c>
      <c r="H15" s="190">
        <f t="shared" si="0"/>
        <v>738235</v>
      </c>
      <c r="I15" s="190">
        <f t="shared" si="0"/>
        <v>3695</v>
      </c>
      <c r="K15" s="109"/>
    </row>
    <row r="16" spans="1:16" s="100" customFormat="1" x14ac:dyDescent="0.2">
      <c r="A16" s="111"/>
      <c r="B16" s="111"/>
      <c r="C16" s="111"/>
      <c r="D16" s="167"/>
      <c r="E16" s="105"/>
      <c r="F16" s="105"/>
      <c r="G16" s="105"/>
      <c r="H16" s="105"/>
      <c r="I16" s="102"/>
      <c r="K16" s="109"/>
      <c r="L16" s="107"/>
      <c r="M16" s="107"/>
      <c r="N16" s="107"/>
      <c r="O16" s="107"/>
      <c r="P16" s="107"/>
    </row>
    <row r="17" spans="1:16" s="100" customFormat="1" x14ac:dyDescent="0.2">
      <c r="A17" s="111"/>
      <c r="B17" s="111"/>
      <c r="C17" s="111"/>
      <c r="D17" s="167"/>
      <c r="E17" s="105"/>
      <c r="F17" s="105"/>
      <c r="G17" s="105"/>
      <c r="H17" s="105"/>
      <c r="I17" s="102"/>
      <c r="K17" s="109"/>
      <c r="L17" s="107"/>
      <c r="M17" s="107"/>
      <c r="N17" s="107"/>
      <c r="O17" s="107"/>
      <c r="P17" s="107"/>
    </row>
    <row r="18" spans="1:16" s="100" customFormat="1" ht="25.5" x14ac:dyDescent="0.2">
      <c r="A18" s="94" t="s">
        <v>76</v>
      </c>
      <c r="B18" s="95"/>
      <c r="C18" s="95"/>
      <c r="D18" s="168"/>
      <c r="E18" s="99"/>
      <c r="F18" s="99"/>
      <c r="G18" s="105"/>
      <c r="H18" s="105"/>
      <c r="I18" s="102"/>
      <c r="K18" s="109"/>
      <c r="L18" s="107"/>
      <c r="M18" s="107"/>
      <c r="N18" s="107"/>
      <c r="O18" s="107"/>
      <c r="P18" s="107"/>
    </row>
    <row r="19" spans="1:16" s="100" customFormat="1" ht="89.25" x14ac:dyDescent="0.2">
      <c r="A19" s="195" t="s">
        <v>392</v>
      </c>
      <c r="B19" s="198" t="s">
        <v>406</v>
      </c>
      <c r="C19" s="198" t="s">
        <v>55</v>
      </c>
      <c r="D19" s="193" t="s">
        <v>542</v>
      </c>
      <c r="E19" s="194" t="s">
        <v>543</v>
      </c>
      <c r="F19" s="194" t="s">
        <v>544</v>
      </c>
      <c r="G19" s="194" t="s">
        <v>394</v>
      </c>
      <c r="H19" s="194" t="s">
        <v>395</v>
      </c>
      <c r="I19" s="194" t="s">
        <v>396</v>
      </c>
      <c r="K19" s="109"/>
      <c r="L19" s="107"/>
      <c r="M19" s="107"/>
      <c r="N19" s="107"/>
      <c r="O19" s="107"/>
      <c r="P19" s="107"/>
    </row>
    <row r="20" spans="1:16" s="100" customFormat="1" x14ac:dyDescent="0.2">
      <c r="A20" s="108" t="s">
        <v>148</v>
      </c>
      <c r="B20" s="108" t="s">
        <v>149</v>
      </c>
      <c r="C20" s="108" t="s">
        <v>150</v>
      </c>
      <c r="D20" s="165">
        <v>14.7</v>
      </c>
      <c r="E20" s="69">
        <v>2838414</v>
      </c>
      <c r="F20" s="69">
        <v>41724685.799999997</v>
      </c>
      <c r="G20" s="69">
        <v>53710.33</v>
      </c>
      <c r="H20" s="69">
        <v>3667</v>
      </c>
      <c r="I20" s="69">
        <v>18</v>
      </c>
      <c r="K20" s="109"/>
      <c r="L20" s="107"/>
      <c r="M20" s="107"/>
      <c r="N20" s="107"/>
      <c r="O20" s="107"/>
      <c r="P20" s="107"/>
    </row>
    <row r="21" spans="1:16" s="100" customFormat="1" x14ac:dyDescent="0.2">
      <c r="A21" s="110" t="s">
        <v>145</v>
      </c>
      <c r="B21" s="110" t="s">
        <v>146</v>
      </c>
      <c r="C21" s="110" t="s">
        <v>147</v>
      </c>
      <c r="D21" s="166">
        <v>382</v>
      </c>
      <c r="E21" s="70">
        <v>100919</v>
      </c>
      <c r="F21" s="70">
        <v>38551058</v>
      </c>
      <c r="G21" s="70">
        <v>25154</v>
      </c>
      <c r="H21" s="70">
        <v>68</v>
      </c>
      <c r="I21" s="70">
        <v>15</v>
      </c>
      <c r="K21" s="109"/>
      <c r="L21" s="107"/>
      <c r="M21" s="107"/>
      <c r="N21" s="107"/>
      <c r="O21" s="107"/>
      <c r="P21" s="107"/>
    </row>
    <row r="22" spans="1:16" s="100" customFormat="1" x14ac:dyDescent="0.2">
      <c r="A22" s="108" t="s">
        <v>159</v>
      </c>
      <c r="B22" s="108" t="s">
        <v>160</v>
      </c>
      <c r="C22" s="108" t="s">
        <v>161</v>
      </c>
      <c r="D22" s="165">
        <v>4.5</v>
      </c>
      <c r="E22" s="69">
        <v>3447901</v>
      </c>
      <c r="F22" s="69">
        <v>15515554.5</v>
      </c>
      <c r="G22" s="69">
        <v>2612.4</v>
      </c>
      <c r="H22" s="69">
        <v>581</v>
      </c>
      <c r="I22" s="69">
        <v>6</v>
      </c>
      <c r="K22" s="109"/>
      <c r="L22" s="107"/>
      <c r="M22" s="107"/>
      <c r="N22" s="107"/>
      <c r="O22" s="107"/>
      <c r="P22" s="107"/>
    </row>
    <row r="23" spans="1:16" s="100" customFormat="1" x14ac:dyDescent="0.2">
      <c r="A23" s="110" t="s">
        <v>151</v>
      </c>
      <c r="B23" s="110" t="s">
        <v>152</v>
      </c>
      <c r="C23" s="110" t="s">
        <v>153</v>
      </c>
      <c r="D23" s="166">
        <v>33</v>
      </c>
      <c r="E23" s="70">
        <v>497022</v>
      </c>
      <c r="F23" s="70">
        <v>16401726</v>
      </c>
      <c r="G23" s="70">
        <v>2018.3</v>
      </c>
      <c r="H23" s="70">
        <v>61</v>
      </c>
      <c r="I23" s="70">
        <v>6</v>
      </c>
      <c r="K23" s="109"/>
      <c r="L23" s="107"/>
      <c r="M23" s="107"/>
      <c r="N23" s="107"/>
      <c r="O23" s="107"/>
      <c r="P23" s="107"/>
    </row>
    <row r="24" spans="1:16" s="100" customFormat="1" x14ac:dyDescent="0.2">
      <c r="A24" s="108" t="s">
        <v>165</v>
      </c>
      <c r="B24" s="108" t="s">
        <v>166</v>
      </c>
      <c r="C24" s="108" t="s">
        <v>167</v>
      </c>
      <c r="D24" s="165">
        <v>3</v>
      </c>
      <c r="E24" s="69">
        <v>491393</v>
      </c>
      <c r="F24" s="69">
        <v>1474179</v>
      </c>
      <c r="G24" s="69">
        <v>0</v>
      </c>
      <c r="H24" s="69">
        <v>0</v>
      </c>
      <c r="I24" s="69">
        <v>0</v>
      </c>
      <c r="K24" s="109"/>
      <c r="L24" s="107"/>
      <c r="M24" s="107"/>
      <c r="N24" s="107"/>
      <c r="O24" s="107"/>
      <c r="P24" s="107"/>
    </row>
    <row r="25" spans="1:16" s="100" customFormat="1" x14ac:dyDescent="0.2">
      <c r="A25" s="110" t="s">
        <v>156</v>
      </c>
      <c r="B25" s="110" t="s">
        <v>157</v>
      </c>
      <c r="C25" s="110" t="s">
        <v>158</v>
      </c>
      <c r="D25" s="166">
        <v>0.03</v>
      </c>
      <c r="E25" s="70">
        <v>5180000</v>
      </c>
      <c r="F25" s="70">
        <v>129500</v>
      </c>
      <c r="G25" s="70">
        <v>0</v>
      </c>
      <c r="H25" s="70">
        <v>0</v>
      </c>
      <c r="I25" s="70">
        <v>0</v>
      </c>
      <c r="J25" s="112"/>
      <c r="L25" s="107"/>
      <c r="M25" s="107"/>
      <c r="N25" s="107"/>
      <c r="O25" s="107"/>
      <c r="P25" s="107"/>
    </row>
    <row r="26" spans="1:16" s="100" customFormat="1" x14ac:dyDescent="0.2">
      <c r="A26" s="108" t="s">
        <v>162</v>
      </c>
      <c r="B26" s="108" t="s">
        <v>163</v>
      </c>
      <c r="C26" s="108" t="s">
        <v>164</v>
      </c>
      <c r="D26" s="165">
        <v>20</v>
      </c>
      <c r="E26" s="69">
        <v>594601</v>
      </c>
      <c r="F26" s="69">
        <v>11892020</v>
      </c>
      <c r="G26" s="69">
        <v>0</v>
      </c>
      <c r="H26" s="69">
        <v>0</v>
      </c>
      <c r="I26" s="69">
        <v>0</v>
      </c>
      <c r="J26" s="112"/>
      <c r="L26" s="107"/>
      <c r="M26" s="107"/>
      <c r="N26" s="107"/>
      <c r="O26" s="107"/>
      <c r="P26" s="107"/>
    </row>
    <row r="27" spans="1:16" s="100" customFormat="1" x14ac:dyDescent="0.2">
      <c r="A27" s="110" t="s">
        <v>168</v>
      </c>
      <c r="B27" s="110" t="s">
        <v>169</v>
      </c>
      <c r="C27" s="110" t="s">
        <v>170</v>
      </c>
      <c r="D27" s="166">
        <v>35</v>
      </c>
      <c r="E27" s="70">
        <v>189876</v>
      </c>
      <c r="F27" s="70">
        <v>6645660</v>
      </c>
      <c r="G27" s="70">
        <v>0</v>
      </c>
      <c r="H27" s="70">
        <v>0</v>
      </c>
      <c r="I27" s="70">
        <v>0</v>
      </c>
      <c r="J27" s="112"/>
      <c r="L27" s="107"/>
      <c r="M27" s="107"/>
      <c r="N27" s="107"/>
      <c r="O27" s="107"/>
      <c r="P27" s="107"/>
    </row>
    <row r="28" spans="1:16" s="100" customFormat="1" x14ac:dyDescent="0.2">
      <c r="A28" s="108" t="s">
        <v>154</v>
      </c>
      <c r="B28" s="108" t="s">
        <v>154</v>
      </c>
      <c r="C28" s="108" t="s">
        <v>155</v>
      </c>
      <c r="D28" s="165">
        <v>0.22</v>
      </c>
      <c r="E28" s="69">
        <v>2006987</v>
      </c>
      <c r="F28" s="69">
        <v>441537.14</v>
      </c>
      <c r="G28" s="69">
        <v>0</v>
      </c>
      <c r="H28" s="69">
        <v>0</v>
      </c>
      <c r="I28" s="69">
        <v>0</v>
      </c>
      <c r="J28" s="112"/>
      <c r="L28" s="107"/>
      <c r="M28" s="107"/>
      <c r="N28" s="107"/>
      <c r="O28" s="107"/>
      <c r="P28" s="107"/>
    </row>
    <row r="29" spans="1:16" s="100" customFormat="1" ht="25.5" x14ac:dyDescent="0.2">
      <c r="A29" s="195" t="s">
        <v>407</v>
      </c>
      <c r="B29" s="195"/>
      <c r="C29" s="195"/>
      <c r="D29" s="196"/>
      <c r="E29" s="197"/>
      <c r="F29" s="190">
        <f>SUM(F20:F28)</f>
        <v>132775920.44</v>
      </c>
      <c r="G29" s="190">
        <f>SUM(G20:G28)</f>
        <v>83495.03</v>
      </c>
      <c r="H29" s="190">
        <f>SUM(H20:H28)</f>
        <v>4377</v>
      </c>
      <c r="I29" s="190">
        <f>SUM(I20:I28)</f>
        <v>45</v>
      </c>
      <c r="K29" s="109"/>
      <c r="L29" s="107"/>
      <c r="M29" s="107"/>
      <c r="N29" s="107"/>
      <c r="O29" s="107"/>
      <c r="P29" s="107"/>
    </row>
    <row r="30" spans="1:16" s="100" customFormat="1" x14ac:dyDescent="0.2">
      <c r="A30" s="113"/>
      <c r="B30" s="113"/>
      <c r="C30" s="113"/>
      <c r="D30" s="169"/>
      <c r="E30" s="114"/>
      <c r="F30" s="114"/>
      <c r="G30" s="115"/>
      <c r="H30" s="115"/>
      <c r="I30" s="115"/>
      <c r="K30" s="109"/>
      <c r="L30" s="107"/>
      <c r="M30" s="107"/>
      <c r="N30" s="107"/>
      <c r="O30" s="107"/>
      <c r="P30" s="107"/>
    </row>
    <row r="31" spans="1:16" s="100" customFormat="1" x14ac:dyDescent="0.2">
      <c r="A31" s="113"/>
      <c r="B31" s="113"/>
      <c r="C31" s="113"/>
      <c r="D31" s="169"/>
      <c r="E31" s="114"/>
      <c r="F31" s="114"/>
      <c r="G31" s="115"/>
      <c r="H31" s="115"/>
      <c r="I31" s="115"/>
      <c r="K31" s="109"/>
      <c r="L31" s="107"/>
      <c r="M31" s="107"/>
      <c r="N31" s="107"/>
      <c r="O31" s="107"/>
      <c r="P31" s="107"/>
    </row>
    <row r="32" spans="1:16" s="100" customFormat="1" ht="25.5" x14ac:dyDescent="0.2">
      <c r="A32" s="94" t="s">
        <v>77</v>
      </c>
      <c r="B32" s="95"/>
      <c r="C32" s="95"/>
      <c r="D32" s="168"/>
      <c r="E32" s="99"/>
      <c r="F32" s="99"/>
      <c r="G32" s="103"/>
      <c r="H32" s="103"/>
      <c r="I32" s="104"/>
      <c r="J32" s="112"/>
      <c r="K32" s="107"/>
      <c r="L32" s="107"/>
      <c r="M32" s="107"/>
      <c r="N32" s="107"/>
      <c r="O32" s="107"/>
      <c r="P32" s="107"/>
    </row>
    <row r="33" spans="1:16" s="100" customFormat="1" ht="89.25" x14ac:dyDescent="0.2">
      <c r="A33" s="195" t="s">
        <v>392</v>
      </c>
      <c r="B33" s="198" t="s">
        <v>406</v>
      </c>
      <c r="C33" s="198" t="s">
        <v>55</v>
      </c>
      <c r="D33" s="193" t="s">
        <v>542</v>
      </c>
      <c r="E33" s="194" t="s">
        <v>543</v>
      </c>
      <c r="F33" s="194" t="s">
        <v>544</v>
      </c>
      <c r="G33" s="194" t="s">
        <v>394</v>
      </c>
      <c r="H33" s="194" t="s">
        <v>395</v>
      </c>
      <c r="I33" s="194" t="s">
        <v>396</v>
      </c>
      <c r="K33" s="107"/>
      <c r="L33" s="107"/>
      <c r="M33" s="107"/>
      <c r="N33" s="107"/>
      <c r="O33" s="107"/>
      <c r="P33" s="107"/>
    </row>
    <row r="34" spans="1:16" s="100" customFormat="1" x14ac:dyDescent="0.2">
      <c r="A34" s="108" t="s">
        <v>175</v>
      </c>
      <c r="B34" s="108" t="s">
        <v>176</v>
      </c>
      <c r="C34" s="108" t="s">
        <v>177</v>
      </c>
      <c r="D34" s="165">
        <v>3.48</v>
      </c>
      <c r="E34" s="69">
        <v>2764308</v>
      </c>
      <c r="F34" s="69">
        <v>9619791.8399999999</v>
      </c>
      <c r="G34" s="69">
        <v>3827244.84</v>
      </c>
      <c r="H34" s="69">
        <v>1099783</v>
      </c>
      <c r="I34" s="69">
        <v>1</v>
      </c>
      <c r="K34" s="107"/>
      <c r="L34" s="107"/>
      <c r="M34" s="107"/>
      <c r="N34" s="107"/>
      <c r="O34" s="107"/>
      <c r="P34" s="107"/>
    </row>
    <row r="35" spans="1:16" s="100" customFormat="1" x14ac:dyDescent="0.2">
      <c r="A35" s="110" t="s">
        <v>120</v>
      </c>
      <c r="B35" s="110" t="s">
        <v>171</v>
      </c>
      <c r="C35" s="110" t="s">
        <v>172</v>
      </c>
      <c r="D35" s="166">
        <v>86</v>
      </c>
      <c r="E35" s="70">
        <v>814626</v>
      </c>
      <c r="F35" s="70">
        <v>70057836</v>
      </c>
      <c r="G35" s="70">
        <v>216696.71</v>
      </c>
      <c r="H35" s="70">
        <v>2560</v>
      </c>
      <c r="I35" s="70">
        <v>64</v>
      </c>
      <c r="K35" s="107"/>
      <c r="L35" s="107"/>
      <c r="M35" s="107"/>
      <c r="N35" s="107"/>
      <c r="O35" s="107"/>
      <c r="P35" s="107"/>
    </row>
    <row r="36" spans="1:16" s="100" customFormat="1" x14ac:dyDescent="0.2">
      <c r="A36" s="108" t="s">
        <v>199</v>
      </c>
      <c r="B36" s="108" t="s">
        <v>200</v>
      </c>
      <c r="C36" s="108" t="s">
        <v>201</v>
      </c>
      <c r="D36" s="165">
        <v>55.5</v>
      </c>
      <c r="E36" s="69">
        <v>186436</v>
      </c>
      <c r="F36" s="69">
        <v>10347198</v>
      </c>
      <c r="G36" s="69">
        <v>38774.5</v>
      </c>
      <c r="H36" s="69">
        <v>672</v>
      </c>
      <c r="I36" s="69">
        <v>4</v>
      </c>
    </row>
    <row r="37" spans="1:16" s="100" customFormat="1" x14ac:dyDescent="0.2">
      <c r="A37" s="110" t="s">
        <v>193</v>
      </c>
      <c r="B37" s="110" t="s">
        <v>194</v>
      </c>
      <c r="C37" s="110" t="s">
        <v>195</v>
      </c>
      <c r="D37" s="166">
        <v>5</v>
      </c>
      <c r="E37" s="70">
        <v>1254960</v>
      </c>
      <c r="F37" s="70">
        <v>6274800</v>
      </c>
      <c r="G37" s="70">
        <v>15160.8</v>
      </c>
      <c r="H37" s="70">
        <v>3095</v>
      </c>
      <c r="I37" s="70">
        <v>21</v>
      </c>
    </row>
    <row r="38" spans="1:16" s="100" customFormat="1" x14ac:dyDescent="0.2">
      <c r="A38" s="108" t="s">
        <v>187</v>
      </c>
      <c r="B38" s="108" t="s">
        <v>188</v>
      </c>
      <c r="C38" s="108" t="s">
        <v>189</v>
      </c>
      <c r="D38" s="165">
        <v>12.02</v>
      </c>
      <c r="E38" s="69">
        <v>1793869</v>
      </c>
      <c r="F38" s="69">
        <v>21553336.039999999</v>
      </c>
      <c r="G38" s="69">
        <v>11410.25</v>
      </c>
      <c r="H38" s="69">
        <v>950</v>
      </c>
      <c r="I38" s="69">
        <v>3</v>
      </c>
    </row>
    <row r="39" spans="1:16" s="100" customFormat="1" x14ac:dyDescent="0.2">
      <c r="A39" s="110" t="s">
        <v>184</v>
      </c>
      <c r="B39" s="110" t="s">
        <v>185</v>
      </c>
      <c r="C39" s="110" t="s">
        <v>186</v>
      </c>
      <c r="D39" s="166">
        <v>6</v>
      </c>
      <c r="E39" s="70">
        <v>2925409</v>
      </c>
      <c r="F39" s="70">
        <v>17552454</v>
      </c>
      <c r="G39" s="70">
        <v>7896</v>
      </c>
      <c r="H39" s="70">
        <v>1316</v>
      </c>
      <c r="I39" s="70">
        <v>22</v>
      </c>
    </row>
    <row r="40" spans="1:16" s="100" customFormat="1" x14ac:dyDescent="0.2">
      <c r="A40" s="108" t="s">
        <v>190</v>
      </c>
      <c r="B40" s="108" t="s">
        <v>191</v>
      </c>
      <c r="C40" s="108" t="s">
        <v>192</v>
      </c>
      <c r="D40" s="165">
        <v>33</v>
      </c>
      <c r="E40" s="69">
        <v>200000</v>
      </c>
      <c r="F40" s="69">
        <v>6600000</v>
      </c>
      <c r="G40" s="69">
        <v>7336.2</v>
      </c>
      <c r="H40" s="69">
        <v>233</v>
      </c>
      <c r="I40" s="69">
        <v>19</v>
      </c>
    </row>
    <row r="41" spans="1:16" s="100" customFormat="1" x14ac:dyDescent="0.2">
      <c r="A41" s="110" t="s">
        <v>196</v>
      </c>
      <c r="B41" s="110" t="s">
        <v>197</v>
      </c>
      <c r="C41" s="110" t="s">
        <v>198</v>
      </c>
      <c r="D41" s="166">
        <v>7</v>
      </c>
      <c r="E41" s="70">
        <v>2675640</v>
      </c>
      <c r="F41" s="70">
        <v>18729480</v>
      </c>
      <c r="G41" s="70">
        <v>3965.87</v>
      </c>
      <c r="H41" s="70">
        <v>540</v>
      </c>
      <c r="I41" s="70">
        <v>73</v>
      </c>
      <c r="K41" s="106"/>
      <c r="L41" s="107"/>
      <c r="M41" s="107"/>
      <c r="N41" s="107"/>
      <c r="O41" s="107"/>
      <c r="P41" s="107"/>
    </row>
    <row r="42" spans="1:16" s="100" customFormat="1" x14ac:dyDescent="0.2">
      <c r="A42" s="108" t="s">
        <v>202</v>
      </c>
      <c r="B42" s="108" t="s">
        <v>203</v>
      </c>
      <c r="C42" s="108" t="s">
        <v>204</v>
      </c>
      <c r="D42" s="165">
        <v>0.65</v>
      </c>
      <c r="E42" s="69">
        <v>4282596</v>
      </c>
      <c r="F42" s="69">
        <v>2783687.4</v>
      </c>
      <c r="G42" s="69">
        <v>1350.55</v>
      </c>
      <c r="H42" s="69">
        <v>2062</v>
      </c>
      <c r="I42" s="69">
        <v>9</v>
      </c>
    </row>
    <row r="43" spans="1:16" s="100" customFormat="1" x14ac:dyDescent="0.2">
      <c r="A43" s="108" t="s">
        <v>178</v>
      </c>
      <c r="B43" s="108" t="s">
        <v>179</v>
      </c>
      <c r="C43" s="108" t="s">
        <v>180</v>
      </c>
      <c r="D43" s="165">
        <v>40</v>
      </c>
      <c r="E43" s="69">
        <v>449872</v>
      </c>
      <c r="F43" s="69">
        <v>17994880</v>
      </c>
      <c r="G43" s="69">
        <v>640</v>
      </c>
      <c r="H43" s="69">
        <v>16</v>
      </c>
      <c r="I43" s="69">
        <v>2</v>
      </c>
    </row>
    <row r="44" spans="1:16" s="100" customFormat="1" x14ac:dyDescent="0.2">
      <c r="A44" s="110" t="s">
        <v>106</v>
      </c>
      <c r="B44" s="110" t="s">
        <v>107</v>
      </c>
      <c r="C44" s="110" t="s">
        <v>233</v>
      </c>
      <c r="D44" s="166">
        <v>19.95</v>
      </c>
      <c r="E44" s="70">
        <v>202437</v>
      </c>
      <c r="F44" s="70">
        <v>4038618.15</v>
      </c>
      <c r="G44" s="70">
        <v>536.4</v>
      </c>
      <c r="H44" s="70">
        <v>28</v>
      </c>
      <c r="I44" s="70">
        <v>2</v>
      </c>
    </row>
    <row r="45" spans="1:16" s="100" customFormat="1" x14ac:dyDescent="0.2">
      <c r="A45" s="108" t="s">
        <v>208</v>
      </c>
      <c r="B45" s="108" t="s">
        <v>209</v>
      </c>
      <c r="C45" s="108" t="s">
        <v>210</v>
      </c>
      <c r="D45" s="165">
        <v>0.17</v>
      </c>
      <c r="E45" s="69">
        <v>3909878</v>
      </c>
      <c r="F45" s="69">
        <v>672499.02</v>
      </c>
      <c r="G45" s="69">
        <v>312.38</v>
      </c>
      <c r="H45" s="69">
        <v>1135</v>
      </c>
      <c r="I45" s="69">
        <v>16</v>
      </c>
    </row>
    <row r="46" spans="1:16" s="100" customFormat="1" x14ac:dyDescent="0.2">
      <c r="A46" s="110" t="s">
        <v>211</v>
      </c>
      <c r="B46" s="110" t="s">
        <v>212</v>
      </c>
      <c r="C46" s="110" t="s">
        <v>213</v>
      </c>
      <c r="D46" s="166">
        <v>0.4</v>
      </c>
      <c r="E46" s="70">
        <v>3932515</v>
      </c>
      <c r="F46" s="70">
        <v>1580871.03</v>
      </c>
      <c r="G46" s="70">
        <v>165.63</v>
      </c>
      <c r="H46" s="70">
        <v>412</v>
      </c>
      <c r="I46" s="70">
        <v>10</v>
      </c>
    </row>
    <row r="47" spans="1:16" s="100" customFormat="1" x14ac:dyDescent="0.2">
      <c r="A47" s="108" t="s">
        <v>214</v>
      </c>
      <c r="B47" s="108" t="s">
        <v>215</v>
      </c>
      <c r="C47" s="108" t="s">
        <v>216</v>
      </c>
      <c r="D47" s="165">
        <v>0.3</v>
      </c>
      <c r="E47" s="69">
        <v>1229712</v>
      </c>
      <c r="F47" s="69">
        <v>368913.6</v>
      </c>
      <c r="G47" s="69">
        <v>99.3</v>
      </c>
      <c r="H47" s="69">
        <v>331</v>
      </c>
      <c r="I47" s="69">
        <v>6</v>
      </c>
    </row>
    <row r="48" spans="1:16" s="100" customFormat="1" x14ac:dyDescent="0.2">
      <c r="A48" s="110" t="s">
        <v>228</v>
      </c>
      <c r="B48" s="110" t="s">
        <v>229</v>
      </c>
      <c r="C48" s="110" t="s">
        <v>230</v>
      </c>
      <c r="D48" s="166">
        <v>16</v>
      </c>
      <c r="E48" s="70">
        <v>953795</v>
      </c>
      <c r="F48" s="70">
        <v>15260720</v>
      </c>
      <c r="G48" s="70">
        <v>80</v>
      </c>
      <c r="H48" s="70">
        <v>5</v>
      </c>
      <c r="I48" s="70">
        <v>1</v>
      </c>
      <c r="K48" s="112"/>
    </row>
    <row r="49" spans="1:18" s="100" customFormat="1" x14ac:dyDescent="0.2">
      <c r="A49" s="108" t="s">
        <v>237</v>
      </c>
      <c r="B49" s="108" t="s">
        <v>238</v>
      </c>
      <c r="C49" s="108" t="s">
        <v>239</v>
      </c>
      <c r="D49" s="165">
        <v>0.1</v>
      </c>
      <c r="E49" s="69">
        <v>7347565</v>
      </c>
      <c r="F49" s="69">
        <v>734756.5</v>
      </c>
      <c r="G49" s="69">
        <v>50</v>
      </c>
      <c r="H49" s="69">
        <v>500</v>
      </c>
      <c r="I49" s="69">
        <v>2</v>
      </c>
      <c r="K49" s="112"/>
      <c r="L49" s="109"/>
      <c r="M49" s="109"/>
      <c r="N49" s="109"/>
      <c r="O49" s="116"/>
      <c r="Q49" s="105"/>
      <c r="R49" s="106"/>
    </row>
    <row r="50" spans="1:18" s="100" customFormat="1" x14ac:dyDescent="0.2">
      <c r="A50" s="110" t="s">
        <v>217</v>
      </c>
      <c r="B50" s="110" t="s">
        <v>218</v>
      </c>
      <c r="C50" s="110" t="s">
        <v>219</v>
      </c>
      <c r="D50" s="166"/>
      <c r="E50" s="70"/>
      <c r="F50" s="70"/>
      <c r="G50" s="70">
        <v>0</v>
      </c>
      <c r="H50" s="70">
        <v>0</v>
      </c>
      <c r="I50" s="70">
        <v>0</v>
      </c>
      <c r="K50" s="112"/>
      <c r="L50" s="109"/>
      <c r="M50" s="109"/>
      <c r="N50" s="109"/>
      <c r="O50" s="116"/>
      <c r="Q50" s="105"/>
      <c r="R50" s="106"/>
    </row>
    <row r="51" spans="1:18" s="100" customFormat="1" x14ac:dyDescent="0.2">
      <c r="A51" s="108" t="s">
        <v>181</v>
      </c>
      <c r="B51" s="108" t="s">
        <v>182</v>
      </c>
      <c r="C51" s="108" t="s">
        <v>183</v>
      </c>
      <c r="D51" s="165">
        <v>2.75</v>
      </c>
      <c r="E51" s="69">
        <v>2120401</v>
      </c>
      <c r="F51" s="69">
        <v>5831102.75</v>
      </c>
      <c r="G51" s="69">
        <v>0</v>
      </c>
      <c r="H51" s="69">
        <v>0</v>
      </c>
      <c r="I51" s="69">
        <v>0</v>
      </c>
      <c r="K51" s="112"/>
      <c r="L51" s="109"/>
      <c r="M51" s="109"/>
      <c r="N51" s="109"/>
      <c r="O51" s="116"/>
      <c r="Q51" s="105"/>
      <c r="R51" s="106"/>
    </row>
    <row r="52" spans="1:18" s="100" customFormat="1" x14ac:dyDescent="0.2">
      <c r="A52" s="110" t="s">
        <v>220</v>
      </c>
      <c r="B52" s="110" t="s">
        <v>221</v>
      </c>
      <c r="C52" s="110" t="s">
        <v>222</v>
      </c>
      <c r="D52" s="166">
        <v>4</v>
      </c>
      <c r="E52" s="70">
        <v>712410</v>
      </c>
      <c r="F52" s="70">
        <v>2849640</v>
      </c>
      <c r="G52" s="70">
        <v>0</v>
      </c>
      <c r="H52" s="70">
        <v>0</v>
      </c>
      <c r="I52" s="70">
        <v>0</v>
      </c>
      <c r="K52" s="112"/>
      <c r="L52" s="109"/>
      <c r="M52" s="109"/>
      <c r="N52" s="109"/>
      <c r="O52" s="116"/>
      <c r="Q52" s="105"/>
      <c r="R52" s="106"/>
    </row>
    <row r="53" spans="1:18" s="100" customFormat="1" x14ac:dyDescent="0.2">
      <c r="A53" s="108" t="s">
        <v>223</v>
      </c>
      <c r="B53" s="108" t="s">
        <v>224</v>
      </c>
      <c r="C53" s="108" t="s">
        <v>225</v>
      </c>
      <c r="D53" s="165">
        <v>40</v>
      </c>
      <c r="E53" s="69">
        <v>69531</v>
      </c>
      <c r="F53" s="69">
        <v>2781240</v>
      </c>
      <c r="G53" s="69">
        <v>0</v>
      </c>
      <c r="H53" s="69">
        <v>0</v>
      </c>
      <c r="I53" s="69">
        <v>0</v>
      </c>
      <c r="L53" s="109"/>
      <c r="M53" s="109"/>
      <c r="N53" s="109"/>
      <c r="O53" s="116"/>
      <c r="Q53" s="105"/>
      <c r="R53" s="106"/>
    </row>
    <row r="54" spans="1:18" s="100" customFormat="1" x14ac:dyDescent="0.2">
      <c r="A54" s="110" t="s">
        <v>234</v>
      </c>
      <c r="B54" s="110" t="s">
        <v>235</v>
      </c>
      <c r="C54" s="110" t="s">
        <v>236</v>
      </c>
      <c r="D54" s="166">
        <v>3.1</v>
      </c>
      <c r="E54" s="70">
        <v>1127293</v>
      </c>
      <c r="F54" s="70">
        <v>3494608.3</v>
      </c>
      <c r="G54" s="70">
        <v>0</v>
      </c>
      <c r="H54" s="70">
        <v>0</v>
      </c>
      <c r="I54" s="70">
        <v>0</v>
      </c>
    </row>
    <row r="55" spans="1:18" s="100" customFormat="1" x14ac:dyDescent="0.2">
      <c r="A55" s="108" t="s">
        <v>205</v>
      </c>
      <c r="B55" s="108" t="s">
        <v>206</v>
      </c>
      <c r="C55" s="108" t="s">
        <v>207</v>
      </c>
      <c r="D55" s="165">
        <v>2.25</v>
      </c>
      <c r="E55" s="69">
        <v>692542</v>
      </c>
      <c r="F55" s="69">
        <v>1558219.5</v>
      </c>
      <c r="G55" s="69">
        <v>0</v>
      </c>
      <c r="H55" s="69">
        <v>0</v>
      </c>
      <c r="I55" s="69">
        <v>0</v>
      </c>
    </row>
    <row r="56" spans="1:18" s="100" customFormat="1" x14ac:dyDescent="0.2">
      <c r="A56" s="108" t="s">
        <v>240</v>
      </c>
      <c r="B56" s="108" t="s">
        <v>241</v>
      </c>
      <c r="C56" s="108" t="s">
        <v>242</v>
      </c>
      <c r="D56" s="165">
        <v>2.5099999999999998</v>
      </c>
      <c r="E56" s="69">
        <v>9086</v>
      </c>
      <c r="F56" s="69">
        <v>22805.86</v>
      </c>
      <c r="G56" s="69">
        <v>0</v>
      </c>
      <c r="H56" s="69">
        <v>0</v>
      </c>
      <c r="I56" s="69">
        <v>0</v>
      </c>
    </row>
    <row r="57" spans="1:18" s="100" customFormat="1" x14ac:dyDescent="0.2">
      <c r="A57" s="110" t="s">
        <v>240</v>
      </c>
      <c r="B57" s="110" t="s">
        <v>243</v>
      </c>
      <c r="C57" s="110" t="s">
        <v>244</v>
      </c>
      <c r="D57" s="166"/>
      <c r="E57" s="70">
        <v>537</v>
      </c>
      <c r="F57" s="70">
        <v>0</v>
      </c>
      <c r="G57" s="70">
        <v>0</v>
      </c>
      <c r="H57" s="70">
        <v>0</v>
      </c>
      <c r="I57" s="70">
        <v>0</v>
      </c>
    </row>
    <row r="58" spans="1:18" s="100" customFormat="1" ht="25.5" x14ac:dyDescent="0.2">
      <c r="A58" s="195" t="s">
        <v>407</v>
      </c>
      <c r="B58" s="195"/>
      <c r="C58" s="195"/>
      <c r="D58" s="196"/>
      <c r="E58" s="197"/>
      <c r="F58" s="190">
        <f>SUM(F34:F57)</f>
        <v>220707457.99000004</v>
      </c>
      <c r="G58" s="190">
        <f>SUM(G34:G57)</f>
        <v>4131719.4299999992</v>
      </c>
      <c r="H58" s="190">
        <f>SUM(H34:H57)</f>
        <v>1113638</v>
      </c>
      <c r="I58" s="190">
        <f>SUM(I34:I57)</f>
        <v>255</v>
      </c>
      <c r="K58" s="107"/>
      <c r="L58" s="107"/>
      <c r="M58" s="107"/>
      <c r="N58" s="107"/>
      <c r="O58" s="107"/>
      <c r="P58" s="107"/>
    </row>
    <row r="59" spans="1:18" s="100" customFormat="1" x14ac:dyDescent="0.2">
      <c r="A59" s="113"/>
      <c r="B59" s="113"/>
      <c r="C59" s="113"/>
      <c r="D59" s="169"/>
      <c r="E59" s="114"/>
      <c r="F59" s="114"/>
      <c r="G59" s="117"/>
      <c r="H59" s="117"/>
      <c r="I59" s="117"/>
      <c r="K59" s="107"/>
      <c r="L59" s="107"/>
      <c r="M59" s="107"/>
      <c r="N59" s="107"/>
      <c r="O59" s="107"/>
      <c r="P59" s="107"/>
    </row>
    <row r="60" spans="1:18" s="100" customFormat="1" x14ac:dyDescent="0.2">
      <c r="A60" s="113"/>
      <c r="B60" s="113"/>
      <c r="C60" s="113"/>
      <c r="D60" s="169"/>
      <c r="E60" s="114"/>
      <c r="F60" s="114"/>
      <c r="G60" s="117"/>
      <c r="H60" s="117"/>
      <c r="I60" s="117"/>
      <c r="K60" s="107"/>
      <c r="L60" s="107"/>
      <c r="M60" s="107"/>
      <c r="N60" s="107"/>
      <c r="O60" s="107"/>
      <c r="P60" s="107"/>
    </row>
    <row r="61" spans="1:18" s="100" customFormat="1" ht="25.5" x14ac:dyDescent="0.2">
      <c r="A61" s="96" t="s">
        <v>78</v>
      </c>
      <c r="B61" s="96"/>
      <c r="C61" s="96"/>
      <c r="D61" s="164"/>
      <c r="E61" s="97"/>
      <c r="F61" s="97"/>
      <c r="G61" s="103"/>
      <c r="H61" s="103"/>
      <c r="I61" s="104"/>
      <c r="J61" s="107"/>
      <c r="K61" s="107"/>
      <c r="L61" s="107"/>
      <c r="M61" s="107"/>
      <c r="N61" s="107"/>
      <c r="O61" s="107"/>
      <c r="P61" s="107"/>
    </row>
    <row r="62" spans="1:18" s="100" customFormat="1" ht="89.25" x14ac:dyDescent="0.2">
      <c r="A62" s="195" t="s">
        <v>392</v>
      </c>
      <c r="B62" s="198" t="s">
        <v>406</v>
      </c>
      <c r="C62" s="198" t="s">
        <v>55</v>
      </c>
      <c r="D62" s="193" t="s">
        <v>542</v>
      </c>
      <c r="E62" s="194" t="s">
        <v>543</v>
      </c>
      <c r="F62" s="194" t="s">
        <v>544</v>
      </c>
      <c r="G62" s="194" t="s">
        <v>394</v>
      </c>
      <c r="H62" s="194" t="s">
        <v>395</v>
      </c>
      <c r="I62" s="194" t="s">
        <v>396</v>
      </c>
      <c r="J62" s="107"/>
      <c r="K62" s="107"/>
      <c r="L62" s="107"/>
      <c r="M62" s="107"/>
      <c r="N62" s="107"/>
      <c r="O62" s="107"/>
      <c r="P62" s="107"/>
    </row>
    <row r="63" spans="1:18" s="100" customFormat="1" x14ac:dyDescent="0.2">
      <c r="A63" s="108" t="s">
        <v>324</v>
      </c>
      <c r="B63" s="108" t="s">
        <v>325</v>
      </c>
      <c r="C63" s="108" t="s">
        <v>326</v>
      </c>
      <c r="D63" s="165">
        <v>115.5</v>
      </c>
      <c r="E63" s="69">
        <v>30000</v>
      </c>
      <c r="F63" s="69">
        <v>34650000</v>
      </c>
      <c r="G63" s="69">
        <v>969045</v>
      </c>
      <c r="H63" s="69">
        <v>839</v>
      </c>
      <c r="I63" s="69">
        <v>1</v>
      </c>
      <c r="J63" s="107"/>
      <c r="K63" s="107"/>
      <c r="L63" s="107"/>
      <c r="M63" s="107"/>
      <c r="N63" s="107"/>
      <c r="O63" s="107"/>
      <c r="P63" s="107"/>
    </row>
    <row r="64" spans="1:18" s="100" customFormat="1" x14ac:dyDescent="0.2">
      <c r="A64" s="110" t="s">
        <v>295</v>
      </c>
      <c r="B64" s="110" t="s">
        <v>296</v>
      </c>
      <c r="C64" s="110" t="s">
        <v>297</v>
      </c>
      <c r="D64" s="166">
        <v>100.8</v>
      </c>
      <c r="E64" s="70">
        <v>100000</v>
      </c>
      <c r="F64" s="70">
        <v>42062832</v>
      </c>
      <c r="G64" s="70">
        <v>546816.81999999995</v>
      </c>
      <c r="H64" s="70">
        <v>1300</v>
      </c>
      <c r="I64" s="70">
        <v>1</v>
      </c>
      <c r="J64" s="107"/>
      <c r="K64" s="107"/>
      <c r="L64" s="107"/>
      <c r="M64" s="107"/>
      <c r="N64" s="107"/>
      <c r="O64" s="107"/>
      <c r="P64" s="107"/>
    </row>
    <row r="65" spans="1:16" s="100" customFormat="1" x14ac:dyDescent="0.2">
      <c r="A65" s="108" t="s">
        <v>251</v>
      </c>
      <c r="B65" s="108" t="s">
        <v>252</v>
      </c>
      <c r="C65" s="108" t="s">
        <v>253</v>
      </c>
      <c r="D65" s="165">
        <v>107.5</v>
      </c>
      <c r="E65" s="69">
        <v>30158</v>
      </c>
      <c r="F65" s="69">
        <v>32419850</v>
      </c>
      <c r="G65" s="69">
        <v>107500</v>
      </c>
      <c r="H65" s="69">
        <v>100</v>
      </c>
      <c r="I65" s="69">
        <v>1</v>
      </c>
      <c r="J65" s="107"/>
      <c r="K65" s="107"/>
      <c r="L65" s="107"/>
      <c r="M65" s="107"/>
      <c r="N65" s="107"/>
      <c r="O65" s="107"/>
      <c r="P65" s="107"/>
    </row>
    <row r="66" spans="1:16" s="100" customFormat="1" x14ac:dyDescent="0.2">
      <c r="A66" s="110" t="s">
        <v>422</v>
      </c>
      <c r="B66" s="110" t="s">
        <v>423</v>
      </c>
      <c r="C66" s="110" t="s">
        <v>424</v>
      </c>
      <c r="D66" s="166">
        <v>104.8</v>
      </c>
      <c r="E66" s="70">
        <v>51218</v>
      </c>
      <c r="F66" s="70">
        <v>53676464</v>
      </c>
      <c r="G66" s="70">
        <v>48168</v>
      </c>
      <c r="H66" s="70">
        <v>46</v>
      </c>
      <c r="I66" s="70">
        <v>3</v>
      </c>
      <c r="J66" s="107"/>
      <c r="K66" s="107"/>
      <c r="L66" s="107"/>
      <c r="M66" s="107"/>
      <c r="N66" s="107"/>
      <c r="O66" s="107"/>
      <c r="P66" s="107"/>
    </row>
    <row r="67" spans="1:16" s="100" customFormat="1" x14ac:dyDescent="0.2">
      <c r="A67" s="108" t="s">
        <v>254</v>
      </c>
      <c r="B67" s="108" t="s">
        <v>255</v>
      </c>
      <c r="C67" s="108" t="s">
        <v>256</v>
      </c>
      <c r="D67" s="165">
        <v>112.9</v>
      </c>
      <c r="E67" s="69">
        <v>1645715</v>
      </c>
      <c r="F67" s="69">
        <v>1858012235</v>
      </c>
      <c r="G67" s="69">
        <v>30483</v>
      </c>
      <c r="H67" s="69">
        <v>27</v>
      </c>
      <c r="I67" s="69">
        <v>1</v>
      </c>
      <c r="J67" s="107"/>
      <c r="K67" s="107"/>
      <c r="L67" s="107"/>
      <c r="M67" s="107"/>
      <c r="N67" s="107"/>
      <c r="O67" s="107"/>
      <c r="P67" s="107"/>
    </row>
    <row r="68" spans="1:16" s="100" customFormat="1" x14ac:dyDescent="0.2">
      <c r="A68" s="110" t="s">
        <v>443</v>
      </c>
      <c r="B68" s="110" t="s">
        <v>444</v>
      </c>
      <c r="C68" s="110" t="s">
        <v>445</v>
      </c>
      <c r="D68" s="166">
        <v>104</v>
      </c>
      <c r="E68" s="70">
        <v>42897</v>
      </c>
      <c r="F68" s="70">
        <v>44612880</v>
      </c>
      <c r="G68" s="70">
        <v>26000</v>
      </c>
      <c r="H68" s="70">
        <v>25</v>
      </c>
      <c r="I68" s="70">
        <v>4</v>
      </c>
      <c r="J68" s="107"/>
      <c r="K68" s="107"/>
      <c r="L68" s="107"/>
      <c r="M68" s="107"/>
      <c r="N68" s="107"/>
      <c r="O68" s="107"/>
      <c r="P68" s="107"/>
    </row>
    <row r="69" spans="1:16" s="100" customFormat="1" x14ac:dyDescent="0.2">
      <c r="A69" s="108" t="s">
        <v>260</v>
      </c>
      <c r="B69" s="108" t="s">
        <v>261</v>
      </c>
      <c r="C69" s="108" t="s">
        <v>262</v>
      </c>
      <c r="D69" s="165">
        <v>121.4</v>
      </c>
      <c r="E69" s="69">
        <v>77979</v>
      </c>
      <c r="F69" s="69">
        <v>35973272.280000001</v>
      </c>
      <c r="G69" s="69">
        <v>17068.84</v>
      </c>
      <c r="H69" s="69">
        <v>37</v>
      </c>
      <c r="I69" s="69">
        <v>1</v>
      </c>
      <c r="J69" s="107"/>
      <c r="K69" s="107"/>
      <c r="L69" s="107"/>
      <c r="M69" s="107"/>
      <c r="N69" s="107"/>
      <c r="O69" s="107"/>
      <c r="P69" s="107"/>
    </row>
    <row r="70" spans="1:16" s="100" customFormat="1" x14ac:dyDescent="0.2">
      <c r="A70" s="110" t="s">
        <v>301</v>
      </c>
      <c r="B70" s="110" t="s">
        <v>302</v>
      </c>
      <c r="C70" s="110" t="s">
        <v>303</v>
      </c>
      <c r="D70" s="166">
        <v>108</v>
      </c>
      <c r="E70" s="70">
        <v>792909</v>
      </c>
      <c r="F70" s="70">
        <v>85634172</v>
      </c>
      <c r="G70" s="70">
        <v>13068</v>
      </c>
      <c r="H70" s="70">
        <v>121</v>
      </c>
      <c r="I70" s="70">
        <v>3</v>
      </c>
      <c r="J70" s="107"/>
      <c r="K70" s="107"/>
      <c r="L70" s="107"/>
      <c r="M70" s="107"/>
      <c r="N70" s="107"/>
      <c r="O70" s="107"/>
      <c r="P70" s="107"/>
    </row>
    <row r="71" spans="1:16" s="100" customFormat="1" x14ac:dyDescent="0.2">
      <c r="A71" s="108" t="s">
        <v>269</v>
      </c>
      <c r="B71" s="108" t="s">
        <v>270</v>
      </c>
      <c r="C71" s="108" t="s">
        <v>271</v>
      </c>
      <c r="D71" s="165">
        <v>89.01</v>
      </c>
      <c r="E71" s="69">
        <v>215107</v>
      </c>
      <c r="F71" s="69">
        <v>3829334.81</v>
      </c>
      <c r="G71" s="69">
        <v>10909.66</v>
      </c>
      <c r="H71" s="69">
        <v>639</v>
      </c>
      <c r="I71" s="69">
        <v>78</v>
      </c>
      <c r="J71" s="107"/>
      <c r="K71" s="107"/>
      <c r="L71" s="107"/>
      <c r="M71" s="107"/>
      <c r="N71" s="107"/>
      <c r="O71" s="107"/>
      <c r="P71" s="107"/>
    </row>
    <row r="72" spans="1:16" s="100" customFormat="1" x14ac:dyDescent="0.2">
      <c r="A72" s="110" t="s">
        <v>122</v>
      </c>
      <c r="B72" s="110" t="s">
        <v>246</v>
      </c>
      <c r="C72" s="110" t="s">
        <v>247</v>
      </c>
      <c r="D72" s="166">
        <v>100</v>
      </c>
      <c r="E72" s="70">
        <v>2000</v>
      </c>
      <c r="F72" s="70">
        <v>2000000</v>
      </c>
      <c r="G72" s="70">
        <v>10000</v>
      </c>
      <c r="H72" s="70">
        <v>10</v>
      </c>
      <c r="I72" s="70">
        <v>1</v>
      </c>
      <c r="J72" s="107"/>
      <c r="K72" s="107"/>
      <c r="L72" s="107"/>
      <c r="M72" s="107"/>
      <c r="N72" s="107"/>
      <c r="O72" s="107"/>
      <c r="P72" s="107"/>
    </row>
    <row r="73" spans="1:16" s="100" customFormat="1" x14ac:dyDescent="0.2">
      <c r="A73" s="108" t="s">
        <v>545</v>
      </c>
      <c r="B73" s="108" t="s">
        <v>546</v>
      </c>
      <c r="C73" s="108" t="s">
        <v>547</v>
      </c>
      <c r="D73" s="165">
        <v>101.5</v>
      </c>
      <c r="E73" s="69">
        <v>100000</v>
      </c>
      <c r="F73" s="69">
        <v>101500000</v>
      </c>
      <c r="G73" s="69">
        <v>7095</v>
      </c>
      <c r="H73" s="69">
        <v>7</v>
      </c>
      <c r="I73" s="69">
        <v>2</v>
      </c>
      <c r="J73" s="107"/>
      <c r="K73" s="107"/>
      <c r="L73" s="107"/>
      <c r="M73" s="107"/>
      <c r="N73" s="107"/>
      <c r="O73" s="107"/>
      <c r="P73" s="107"/>
    </row>
    <row r="74" spans="1:16" s="100" customFormat="1" x14ac:dyDescent="0.2">
      <c r="A74" s="110" t="s">
        <v>248</v>
      </c>
      <c r="B74" s="110" t="s">
        <v>249</v>
      </c>
      <c r="C74" s="110" t="s">
        <v>250</v>
      </c>
      <c r="D74" s="166">
        <v>100</v>
      </c>
      <c r="E74" s="70">
        <v>2178157</v>
      </c>
      <c r="F74" s="70">
        <v>217815700</v>
      </c>
      <c r="G74" s="70">
        <v>1000</v>
      </c>
      <c r="H74" s="70">
        <v>10</v>
      </c>
      <c r="I74" s="70">
        <v>1</v>
      </c>
      <c r="J74" s="107"/>
      <c r="K74" s="107"/>
      <c r="L74" s="107"/>
      <c r="M74" s="107"/>
      <c r="N74" s="107"/>
      <c r="O74" s="107"/>
      <c r="P74" s="107"/>
    </row>
    <row r="75" spans="1:16" s="100" customFormat="1" x14ac:dyDescent="0.2">
      <c r="A75" s="108" t="s">
        <v>425</v>
      </c>
      <c r="B75" s="108" t="s">
        <v>426</v>
      </c>
      <c r="C75" s="108" t="s">
        <v>427</v>
      </c>
      <c r="D75" s="165">
        <v>103.6</v>
      </c>
      <c r="E75" s="69">
        <v>24000</v>
      </c>
      <c r="F75" s="69">
        <v>24864000</v>
      </c>
      <c r="G75" s="69">
        <v>0</v>
      </c>
      <c r="H75" s="69">
        <v>0</v>
      </c>
      <c r="I75" s="69">
        <v>0</v>
      </c>
      <c r="J75" s="107"/>
      <c r="K75" s="107"/>
      <c r="L75" s="107"/>
      <c r="M75" s="107"/>
      <c r="N75" s="107"/>
      <c r="O75" s="107"/>
      <c r="P75" s="107"/>
    </row>
    <row r="76" spans="1:16" s="100" customFormat="1" x14ac:dyDescent="0.2">
      <c r="A76" s="110" t="s">
        <v>257</v>
      </c>
      <c r="B76" s="110" t="s">
        <v>258</v>
      </c>
      <c r="C76" s="110" t="s">
        <v>259</v>
      </c>
      <c r="D76" s="166">
        <v>123</v>
      </c>
      <c r="E76" s="70">
        <v>134300</v>
      </c>
      <c r="F76" s="70">
        <v>68931717.810000002</v>
      </c>
      <c r="G76" s="70">
        <v>0</v>
      </c>
      <c r="H76" s="70">
        <v>0</v>
      </c>
      <c r="I76" s="70">
        <v>0</v>
      </c>
      <c r="J76" s="107"/>
      <c r="K76" s="107"/>
      <c r="L76" s="107"/>
      <c r="M76" s="107"/>
      <c r="N76" s="107"/>
      <c r="O76" s="107"/>
      <c r="P76" s="107"/>
    </row>
    <row r="77" spans="1:16" s="100" customFormat="1" x14ac:dyDescent="0.2">
      <c r="A77" s="108" t="s">
        <v>274</v>
      </c>
      <c r="B77" s="108" t="s">
        <v>275</v>
      </c>
      <c r="C77" s="108" t="s">
        <v>276</v>
      </c>
      <c r="D77" s="165"/>
      <c r="E77" s="69">
        <v>148000</v>
      </c>
      <c r="F77" s="69">
        <v>61758920</v>
      </c>
      <c r="G77" s="69">
        <v>0</v>
      </c>
      <c r="H77" s="69">
        <v>0</v>
      </c>
      <c r="I77" s="69">
        <v>0</v>
      </c>
      <c r="J77" s="107"/>
      <c r="K77" s="107"/>
      <c r="L77" s="107"/>
      <c r="M77" s="107"/>
      <c r="N77" s="107"/>
      <c r="O77" s="107"/>
      <c r="P77" s="107"/>
    </row>
    <row r="78" spans="1:16" s="100" customFormat="1" x14ac:dyDescent="0.2">
      <c r="A78" s="110" t="s">
        <v>277</v>
      </c>
      <c r="B78" s="110" t="s">
        <v>278</v>
      </c>
      <c r="C78" s="110" t="s">
        <v>279</v>
      </c>
      <c r="D78" s="166">
        <v>102</v>
      </c>
      <c r="E78" s="70">
        <v>102000</v>
      </c>
      <c r="F78" s="70">
        <v>43414851.600000001</v>
      </c>
      <c r="G78" s="70">
        <v>0</v>
      </c>
      <c r="H78" s="70">
        <v>0</v>
      </c>
      <c r="I78" s="70">
        <v>0</v>
      </c>
      <c r="J78" s="107"/>
      <c r="K78" s="107"/>
      <c r="L78" s="107"/>
      <c r="M78" s="107"/>
      <c r="N78" s="107"/>
      <c r="O78" s="107"/>
      <c r="P78" s="107"/>
    </row>
    <row r="79" spans="1:16" s="100" customFormat="1" x14ac:dyDescent="0.2">
      <c r="A79" s="108" t="s">
        <v>280</v>
      </c>
      <c r="B79" s="108" t="s">
        <v>281</v>
      </c>
      <c r="C79" s="108" t="s">
        <v>282</v>
      </c>
      <c r="D79" s="165">
        <v>24.51</v>
      </c>
      <c r="E79" s="69">
        <v>4662470</v>
      </c>
      <c r="F79" s="69">
        <v>11427713.970000001</v>
      </c>
      <c r="G79" s="69">
        <v>0</v>
      </c>
      <c r="H79" s="69">
        <v>0</v>
      </c>
      <c r="I79" s="69">
        <v>0</v>
      </c>
      <c r="J79" s="107"/>
      <c r="K79" s="107"/>
      <c r="L79" s="107"/>
      <c r="M79" s="107"/>
      <c r="N79" s="107"/>
      <c r="O79" s="107"/>
      <c r="P79" s="107"/>
    </row>
    <row r="80" spans="1:16" s="100" customFormat="1" x14ac:dyDescent="0.2">
      <c r="A80" s="110" t="s">
        <v>283</v>
      </c>
      <c r="B80" s="110" t="s">
        <v>284</v>
      </c>
      <c r="C80" s="110" t="s">
        <v>285</v>
      </c>
      <c r="D80" s="166"/>
      <c r="E80" s="70">
        <v>5058</v>
      </c>
      <c r="F80" s="70">
        <v>505800000</v>
      </c>
      <c r="G80" s="70">
        <v>0</v>
      </c>
      <c r="H80" s="70">
        <v>0</v>
      </c>
      <c r="I80" s="70">
        <v>0</v>
      </c>
      <c r="J80" s="107"/>
      <c r="K80" s="107"/>
      <c r="L80" s="107"/>
      <c r="M80" s="107"/>
      <c r="N80" s="107"/>
      <c r="O80" s="107"/>
      <c r="P80" s="107"/>
    </row>
    <row r="81" spans="1:16" s="100" customFormat="1" x14ac:dyDescent="0.2">
      <c r="A81" s="108" t="s">
        <v>341</v>
      </c>
      <c r="B81" s="108" t="s">
        <v>342</v>
      </c>
      <c r="C81" s="108" t="s">
        <v>343</v>
      </c>
      <c r="D81" s="165"/>
      <c r="E81" s="69">
        <v>4246</v>
      </c>
      <c r="F81" s="69">
        <v>424600000</v>
      </c>
      <c r="G81" s="69">
        <v>0</v>
      </c>
      <c r="H81" s="69">
        <v>0</v>
      </c>
      <c r="I81" s="69">
        <v>0</v>
      </c>
      <c r="J81" s="107"/>
      <c r="K81" s="107"/>
      <c r="L81" s="107"/>
      <c r="M81" s="107"/>
      <c r="N81" s="107"/>
      <c r="O81" s="107"/>
      <c r="P81" s="107"/>
    </row>
    <row r="82" spans="1:16" s="100" customFormat="1" x14ac:dyDescent="0.2">
      <c r="A82" s="110" t="s">
        <v>341</v>
      </c>
      <c r="B82" s="110" t="s">
        <v>348</v>
      </c>
      <c r="C82" s="110" t="s">
        <v>349</v>
      </c>
      <c r="D82" s="166"/>
      <c r="E82" s="70">
        <v>1270</v>
      </c>
      <c r="F82" s="70">
        <v>127000000</v>
      </c>
      <c r="G82" s="70">
        <v>0</v>
      </c>
      <c r="H82" s="70">
        <v>0</v>
      </c>
      <c r="I82" s="70">
        <v>0</v>
      </c>
      <c r="J82" s="107"/>
      <c r="K82" s="107"/>
      <c r="L82" s="107"/>
      <c r="M82" s="107"/>
      <c r="N82" s="107"/>
      <c r="O82" s="107"/>
      <c r="P82" s="107"/>
    </row>
    <row r="83" spans="1:16" s="100" customFormat="1" x14ac:dyDescent="0.2">
      <c r="A83" s="108" t="s">
        <v>286</v>
      </c>
      <c r="B83" s="108" t="s">
        <v>287</v>
      </c>
      <c r="C83" s="108" t="s">
        <v>288</v>
      </c>
      <c r="D83" s="165"/>
      <c r="E83" s="69">
        <v>200000</v>
      </c>
      <c r="F83" s="69">
        <v>20000000</v>
      </c>
      <c r="G83" s="69">
        <v>0</v>
      </c>
      <c r="H83" s="69">
        <v>0</v>
      </c>
      <c r="I83" s="69">
        <v>0</v>
      </c>
      <c r="J83" s="107"/>
      <c r="K83" s="107"/>
      <c r="L83" s="107"/>
      <c r="M83" s="107"/>
      <c r="N83" s="107"/>
      <c r="O83" s="107"/>
      <c r="P83" s="107"/>
    </row>
    <row r="84" spans="1:16" s="100" customFormat="1" x14ac:dyDescent="0.2">
      <c r="A84" s="110" t="s">
        <v>338</v>
      </c>
      <c r="B84" s="110" t="s">
        <v>339</v>
      </c>
      <c r="C84" s="110" t="s">
        <v>340</v>
      </c>
      <c r="D84" s="166">
        <v>103</v>
      </c>
      <c r="E84" s="70">
        <v>73000</v>
      </c>
      <c r="F84" s="70">
        <v>60152000</v>
      </c>
      <c r="G84" s="70">
        <v>0</v>
      </c>
      <c r="H84" s="70">
        <v>0</v>
      </c>
      <c r="I84" s="70">
        <v>0</v>
      </c>
      <c r="J84" s="107"/>
      <c r="K84" s="107"/>
      <c r="L84" s="107"/>
      <c r="M84" s="107"/>
      <c r="N84" s="107"/>
      <c r="O84" s="107"/>
      <c r="P84" s="107"/>
    </row>
    <row r="85" spans="1:16" s="100" customFormat="1" x14ac:dyDescent="0.2">
      <c r="A85" s="108" t="s">
        <v>428</v>
      </c>
      <c r="B85" s="108" t="s">
        <v>429</v>
      </c>
      <c r="C85" s="108" t="s">
        <v>430</v>
      </c>
      <c r="D85" s="165">
        <v>103</v>
      </c>
      <c r="E85" s="69">
        <v>50000</v>
      </c>
      <c r="F85" s="69">
        <v>51500000</v>
      </c>
      <c r="G85" s="69">
        <v>0</v>
      </c>
      <c r="H85" s="69">
        <v>0</v>
      </c>
      <c r="I85" s="69">
        <v>0</v>
      </c>
      <c r="J85" s="107"/>
      <c r="K85" s="107"/>
      <c r="L85" s="107"/>
      <c r="M85" s="107"/>
      <c r="N85" s="107"/>
      <c r="O85" s="107"/>
      <c r="P85" s="107"/>
    </row>
    <row r="86" spans="1:16" s="100" customFormat="1" x14ac:dyDescent="0.2">
      <c r="A86" s="110" t="s">
        <v>289</v>
      </c>
      <c r="B86" s="110" t="s">
        <v>290</v>
      </c>
      <c r="C86" s="110" t="s">
        <v>291</v>
      </c>
      <c r="D86" s="166">
        <v>100</v>
      </c>
      <c r="E86" s="70">
        <v>137900</v>
      </c>
      <c r="F86" s="70">
        <v>13790000</v>
      </c>
      <c r="G86" s="70">
        <v>0</v>
      </c>
      <c r="H86" s="70">
        <v>0</v>
      </c>
      <c r="I86" s="70">
        <v>0</v>
      </c>
      <c r="J86" s="107"/>
      <c r="K86" s="107"/>
      <c r="L86" s="107"/>
      <c r="M86" s="107"/>
      <c r="N86" s="107"/>
      <c r="O86" s="107"/>
      <c r="P86" s="107"/>
    </row>
    <row r="87" spans="1:16" s="100" customFormat="1" x14ac:dyDescent="0.2">
      <c r="A87" s="108" t="s">
        <v>431</v>
      </c>
      <c r="B87" s="108" t="s">
        <v>432</v>
      </c>
      <c r="C87" s="108" t="s">
        <v>433</v>
      </c>
      <c r="D87" s="165"/>
      <c r="E87" s="69">
        <v>146220</v>
      </c>
      <c r="F87" s="69">
        <v>14622000</v>
      </c>
      <c r="G87" s="69">
        <v>0</v>
      </c>
      <c r="H87" s="69">
        <v>0</v>
      </c>
      <c r="I87" s="69">
        <v>0</v>
      </c>
      <c r="J87" s="107"/>
      <c r="K87" s="107"/>
      <c r="L87" s="107"/>
      <c r="M87" s="107"/>
      <c r="N87" s="107"/>
      <c r="O87" s="107"/>
      <c r="P87" s="107"/>
    </row>
    <row r="88" spans="1:16" s="100" customFormat="1" x14ac:dyDescent="0.2">
      <c r="A88" s="110" t="s">
        <v>292</v>
      </c>
      <c r="B88" s="110" t="s">
        <v>293</v>
      </c>
      <c r="C88" s="110" t="s">
        <v>294</v>
      </c>
      <c r="D88" s="166"/>
      <c r="E88" s="70">
        <v>100396</v>
      </c>
      <c r="F88" s="70">
        <v>71711.86</v>
      </c>
      <c r="G88" s="70">
        <v>0</v>
      </c>
      <c r="H88" s="70">
        <v>0</v>
      </c>
      <c r="I88" s="70">
        <v>0</v>
      </c>
      <c r="J88" s="107"/>
      <c r="K88" s="107"/>
      <c r="L88" s="107"/>
      <c r="M88" s="107"/>
      <c r="N88" s="107"/>
      <c r="O88" s="107"/>
      <c r="P88" s="107"/>
    </row>
    <row r="89" spans="1:16" s="100" customFormat="1" x14ac:dyDescent="0.2">
      <c r="A89" s="108" t="s">
        <v>266</v>
      </c>
      <c r="B89" s="108" t="s">
        <v>267</v>
      </c>
      <c r="C89" s="108" t="s">
        <v>268</v>
      </c>
      <c r="D89" s="165">
        <v>106</v>
      </c>
      <c r="E89" s="69">
        <v>33000</v>
      </c>
      <c r="F89" s="69">
        <v>34980000</v>
      </c>
      <c r="G89" s="69">
        <v>0</v>
      </c>
      <c r="H89" s="69">
        <v>0</v>
      </c>
      <c r="I89" s="69">
        <v>0</v>
      </c>
      <c r="J89" s="107"/>
      <c r="K89" s="107"/>
      <c r="L89" s="107"/>
      <c r="M89" s="107"/>
      <c r="N89" s="107"/>
      <c r="O89" s="107"/>
      <c r="P89" s="107"/>
    </row>
    <row r="90" spans="1:16" s="100" customFormat="1" x14ac:dyDescent="0.2">
      <c r="A90" s="110" t="s">
        <v>298</v>
      </c>
      <c r="B90" s="110" t="s">
        <v>299</v>
      </c>
      <c r="C90" s="110" t="s">
        <v>300</v>
      </c>
      <c r="D90" s="166">
        <v>128</v>
      </c>
      <c r="E90" s="70">
        <v>162100</v>
      </c>
      <c r="F90" s="70">
        <v>106086539.52</v>
      </c>
      <c r="G90" s="70">
        <v>0</v>
      </c>
      <c r="H90" s="70">
        <v>0</v>
      </c>
      <c r="I90" s="70">
        <v>0</v>
      </c>
      <c r="J90" s="107"/>
      <c r="K90" s="107"/>
      <c r="L90" s="107"/>
      <c r="M90" s="107"/>
      <c r="N90" s="107"/>
      <c r="O90" s="107"/>
      <c r="P90" s="107"/>
    </row>
    <row r="91" spans="1:16" s="100" customFormat="1" x14ac:dyDescent="0.2">
      <c r="A91" s="108" t="s">
        <v>306</v>
      </c>
      <c r="B91" s="108" t="s">
        <v>307</v>
      </c>
      <c r="C91" s="108" t="s">
        <v>308</v>
      </c>
      <c r="D91" s="165">
        <v>104.3</v>
      </c>
      <c r="E91" s="69">
        <v>18902344</v>
      </c>
      <c r="F91" s="69">
        <v>822712992.16999996</v>
      </c>
      <c r="G91" s="69">
        <v>0</v>
      </c>
      <c r="H91" s="69">
        <v>0</v>
      </c>
      <c r="I91" s="69">
        <v>0</v>
      </c>
      <c r="J91" s="107"/>
      <c r="K91" s="107"/>
      <c r="L91" s="107"/>
      <c r="M91" s="107"/>
      <c r="N91" s="107"/>
      <c r="O91" s="107"/>
      <c r="P91" s="107"/>
    </row>
    <row r="92" spans="1:16" s="100" customFormat="1" x14ac:dyDescent="0.2">
      <c r="A92" s="110" t="s">
        <v>309</v>
      </c>
      <c r="B92" s="110" t="s">
        <v>310</v>
      </c>
      <c r="C92" s="110" t="s">
        <v>311</v>
      </c>
      <c r="D92" s="166">
        <v>112.7</v>
      </c>
      <c r="E92" s="70">
        <v>1198558</v>
      </c>
      <c r="F92" s="70">
        <v>1350774866</v>
      </c>
      <c r="G92" s="70">
        <v>0</v>
      </c>
      <c r="H92" s="70">
        <v>0</v>
      </c>
      <c r="I92" s="70">
        <v>0</v>
      </c>
      <c r="J92" s="107"/>
      <c r="K92" s="107"/>
      <c r="L92" s="107"/>
      <c r="M92" s="107"/>
      <c r="N92" s="107"/>
      <c r="O92" s="107"/>
      <c r="P92" s="107"/>
    </row>
    <row r="93" spans="1:16" s="100" customFormat="1" x14ac:dyDescent="0.2">
      <c r="A93" s="108" t="s">
        <v>263</v>
      </c>
      <c r="B93" s="108" t="s">
        <v>264</v>
      </c>
      <c r="C93" s="108" t="s">
        <v>265</v>
      </c>
      <c r="D93" s="165">
        <v>123.85</v>
      </c>
      <c r="E93" s="69">
        <v>1500000</v>
      </c>
      <c r="F93" s="69">
        <v>1857750000</v>
      </c>
      <c r="G93" s="69">
        <v>0</v>
      </c>
      <c r="H93" s="69">
        <v>0</v>
      </c>
      <c r="I93" s="69">
        <v>0</v>
      </c>
      <c r="J93" s="107"/>
      <c r="K93" s="107"/>
      <c r="L93" s="107"/>
      <c r="M93" s="107"/>
      <c r="N93" s="107"/>
      <c r="O93" s="107"/>
      <c r="P93" s="107"/>
    </row>
    <row r="94" spans="1:16" s="100" customFormat="1" x14ac:dyDescent="0.2">
      <c r="A94" s="110" t="s">
        <v>312</v>
      </c>
      <c r="B94" s="110" t="s">
        <v>313</v>
      </c>
      <c r="C94" s="110" t="s">
        <v>314</v>
      </c>
      <c r="D94" s="166">
        <v>95.4</v>
      </c>
      <c r="E94" s="70">
        <v>1605866</v>
      </c>
      <c r="F94" s="70">
        <v>1531996164</v>
      </c>
      <c r="G94" s="70">
        <v>0</v>
      </c>
      <c r="H94" s="70">
        <v>0</v>
      </c>
      <c r="I94" s="70">
        <v>0</v>
      </c>
      <c r="J94" s="107"/>
      <c r="K94" s="107"/>
      <c r="L94" s="107"/>
      <c r="M94" s="107"/>
      <c r="N94" s="107"/>
      <c r="O94" s="107"/>
      <c r="P94" s="107"/>
    </row>
    <row r="95" spans="1:16" s="100" customFormat="1" x14ac:dyDescent="0.2">
      <c r="A95" s="108" t="s">
        <v>315</v>
      </c>
      <c r="B95" s="108" t="s">
        <v>316</v>
      </c>
      <c r="C95" s="108" t="s">
        <v>317</v>
      </c>
      <c r="D95" s="165">
        <v>130.01</v>
      </c>
      <c r="E95" s="69">
        <v>1500000</v>
      </c>
      <c r="F95" s="69">
        <v>1950150000</v>
      </c>
      <c r="G95" s="69">
        <v>0</v>
      </c>
      <c r="H95" s="69">
        <v>0</v>
      </c>
      <c r="I95" s="69">
        <v>0</v>
      </c>
      <c r="J95" s="107"/>
      <c r="K95" s="107"/>
      <c r="L95" s="107"/>
      <c r="M95" s="107"/>
      <c r="N95" s="107"/>
      <c r="O95" s="107"/>
      <c r="P95" s="107"/>
    </row>
    <row r="96" spans="1:16" s="100" customFormat="1" x14ac:dyDescent="0.2">
      <c r="A96" s="110" t="s">
        <v>318</v>
      </c>
      <c r="B96" s="110" t="s">
        <v>319</v>
      </c>
      <c r="C96" s="110" t="s">
        <v>320</v>
      </c>
      <c r="D96" s="166"/>
      <c r="E96" s="70">
        <v>1000000</v>
      </c>
      <c r="F96" s="70">
        <v>1000000000</v>
      </c>
      <c r="G96" s="70">
        <v>0</v>
      </c>
      <c r="H96" s="70">
        <v>0</v>
      </c>
      <c r="I96" s="70">
        <v>0</v>
      </c>
      <c r="J96" s="107"/>
      <c r="K96" s="107"/>
      <c r="L96" s="107"/>
      <c r="M96" s="107"/>
      <c r="N96" s="107"/>
      <c r="O96" s="107"/>
      <c r="P96" s="107"/>
    </row>
    <row r="97" spans="1:16" s="100" customFormat="1" x14ac:dyDescent="0.2">
      <c r="A97" s="108" t="s">
        <v>321</v>
      </c>
      <c r="B97" s="108" t="s">
        <v>322</v>
      </c>
      <c r="C97" s="108" t="s">
        <v>323</v>
      </c>
      <c r="D97" s="165">
        <v>105</v>
      </c>
      <c r="E97" s="69">
        <v>1251044</v>
      </c>
      <c r="F97" s="69">
        <v>1313596200</v>
      </c>
      <c r="G97" s="69">
        <v>0</v>
      </c>
      <c r="H97" s="69">
        <v>0</v>
      </c>
      <c r="I97" s="69">
        <v>0</v>
      </c>
      <c r="J97" s="107"/>
      <c r="K97" s="107"/>
      <c r="L97" s="107"/>
      <c r="M97" s="107"/>
      <c r="N97" s="107"/>
      <c r="O97" s="107"/>
      <c r="P97" s="107"/>
    </row>
    <row r="98" spans="1:16" s="100" customFormat="1" x14ac:dyDescent="0.2">
      <c r="A98" s="110" t="s">
        <v>344</v>
      </c>
      <c r="B98" s="110" t="s">
        <v>345</v>
      </c>
      <c r="C98" s="110" t="s">
        <v>346</v>
      </c>
      <c r="D98" s="166">
        <v>99.65</v>
      </c>
      <c r="E98" s="70">
        <v>1000000</v>
      </c>
      <c r="F98" s="70">
        <v>996500000</v>
      </c>
      <c r="G98" s="70">
        <v>0</v>
      </c>
      <c r="H98" s="70">
        <v>0</v>
      </c>
      <c r="I98" s="70">
        <v>0</v>
      </c>
      <c r="J98" s="107"/>
      <c r="K98" s="107"/>
      <c r="L98" s="107"/>
      <c r="M98" s="107"/>
      <c r="N98" s="107"/>
      <c r="O98" s="107"/>
      <c r="P98" s="107"/>
    </row>
    <row r="99" spans="1:16" s="100" customFormat="1" x14ac:dyDescent="0.2">
      <c r="A99" s="108" t="s">
        <v>434</v>
      </c>
      <c r="B99" s="108" t="s">
        <v>435</v>
      </c>
      <c r="C99" s="108" t="s">
        <v>436</v>
      </c>
      <c r="D99" s="165">
        <v>80.3</v>
      </c>
      <c r="E99" s="69">
        <v>1000000</v>
      </c>
      <c r="F99" s="69">
        <v>803000000</v>
      </c>
      <c r="G99" s="69">
        <v>0</v>
      </c>
      <c r="H99" s="69">
        <v>0</v>
      </c>
      <c r="I99" s="69">
        <v>0</v>
      </c>
      <c r="J99" s="107"/>
      <c r="K99" s="107"/>
      <c r="L99" s="107"/>
      <c r="M99" s="107"/>
      <c r="N99" s="107"/>
      <c r="O99" s="107"/>
      <c r="P99" s="107"/>
    </row>
    <row r="100" spans="1:16" s="100" customFormat="1" x14ac:dyDescent="0.2">
      <c r="A100" s="110" t="s">
        <v>437</v>
      </c>
      <c r="B100" s="110" t="s">
        <v>438</v>
      </c>
      <c r="C100" s="110" t="s">
        <v>439</v>
      </c>
      <c r="D100" s="166"/>
      <c r="E100" s="70">
        <v>2000000</v>
      </c>
      <c r="F100" s="70">
        <v>2000000000</v>
      </c>
      <c r="G100" s="70">
        <v>0</v>
      </c>
      <c r="H100" s="70">
        <v>0</v>
      </c>
      <c r="I100" s="70">
        <v>0</v>
      </c>
      <c r="J100" s="107"/>
      <c r="K100" s="107"/>
      <c r="L100" s="107"/>
      <c r="M100" s="107"/>
      <c r="N100" s="107"/>
      <c r="O100" s="107"/>
      <c r="P100" s="107"/>
    </row>
    <row r="101" spans="1:16" s="100" customFormat="1" x14ac:dyDescent="0.2">
      <c r="A101" s="108" t="s">
        <v>440</v>
      </c>
      <c r="B101" s="108" t="s">
        <v>441</v>
      </c>
      <c r="C101" s="108" t="s">
        <v>442</v>
      </c>
      <c r="D101" s="165"/>
      <c r="E101" s="69">
        <v>700000</v>
      </c>
      <c r="F101" s="69">
        <v>700000000</v>
      </c>
      <c r="G101" s="69">
        <v>0</v>
      </c>
      <c r="H101" s="69">
        <v>0</v>
      </c>
      <c r="I101" s="69">
        <v>0</v>
      </c>
      <c r="J101" s="107"/>
      <c r="K101" s="107"/>
      <c r="L101" s="107"/>
      <c r="M101" s="107"/>
      <c r="N101" s="107"/>
      <c r="O101" s="107"/>
      <c r="P101" s="107"/>
    </row>
    <row r="102" spans="1:16" s="100" customFormat="1" x14ac:dyDescent="0.2">
      <c r="A102" s="110" t="s">
        <v>487</v>
      </c>
      <c r="B102" s="110" t="s">
        <v>488</v>
      </c>
      <c r="C102" s="110" t="s">
        <v>489</v>
      </c>
      <c r="D102" s="166"/>
      <c r="E102" s="70">
        <v>2000000</v>
      </c>
      <c r="F102" s="70">
        <v>2000000000</v>
      </c>
      <c r="G102" s="70">
        <v>0</v>
      </c>
      <c r="H102" s="70">
        <v>0</v>
      </c>
      <c r="I102" s="70">
        <v>0</v>
      </c>
      <c r="J102" s="107"/>
      <c r="K102" s="107"/>
      <c r="L102" s="107"/>
      <c r="M102" s="107"/>
      <c r="N102" s="107"/>
      <c r="O102" s="107"/>
      <c r="P102" s="107"/>
    </row>
    <row r="103" spans="1:16" s="100" customFormat="1" x14ac:dyDescent="0.2">
      <c r="A103" s="110" t="s">
        <v>446</v>
      </c>
      <c r="B103" s="110" t="s">
        <v>447</v>
      </c>
      <c r="C103" s="110" t="s">
        <v>448</v>
      </c>
      <c r="D103" s="166">
        <v>103</v>
      </c>
      <c r="E103" s="70">
        <v>100000</v>
      </c>
      <c r="F103" s="70">
        <v>103000000</v>
      </c>
      <c r="G103" s="70">
        <v>0</v>
      </c>
      <c r="H103" s="70">
        <v>0</v>
      </c>
      <c r="I103" s="70">
        <v>0</v>
      </c>
      <c r="J103" s="107"/>
      <c r="K103" s="107"/>
      <c r="L103" s="107"/>
      <c r="M103" s="107"/>
      <c r="N103" s="107"/>
      <c r="O103" s="107"/>
      <c r="P103" s="107"/>
    </row>
    <row r="104" spans="1:16" s="100" customFormat="1" ht="25.5" x14ac:dyDescent="0.2">
      <c r="A104" s="195" t="s">
        <v>407</v>
      </c>
      <c r="B104" s="195"/>
      <c r="C104" s="195"/>
      <c r="D104" s="196"/>
      <c r="E104" s="197"/>
      <c r="F104" s="190">
        <f>SUM(F63:F103)</f>
        <v>20510666417.02</v>
      </c>
      <c r="G104" s="190">
        <f>SUM(G63:G103)</f>
        <v>1787154.3199999998</v>
      </c>
      <c r="H104" s="190">
        <f>SUM(H63:H103)</f>
        <v>3161</v>
      </c>
      <c r="I104" s="190">
        <f>SUM(I63:I103)</f>
        <v>97</v>
      </c>
      <c r="J104" s="107"/>
      <c r="K104" s="107"/>
      <c r="L104" s="107"/>
      <c r="M104" s="107"/>
      <c r="N104" s="107"/>
      <c r="O104" s="107"/>
      <c r="P104" s="107"/>
    </row>
    <row r="105" spans="1:16" x14ac:dyDescent="0.2">
      <c r="A105" s="23"/>
      <c r="B105" s="23"/>
      <c r="C105" s="23"/>
      <c r="E105" s="170"/>
      <c r="I105" s="32"/>
      <c r="J105" s="24"/>
      <c r="K105" s="24"/>
      <c r="L105" s="24"/>
      <c r="M105" s="24"/>
      <c r="N105" s="24"/>
      <c r="O105" s="24"/>
      <c r="P105" s="24"/>
    </row>
    <row r="106" spans="1:16" ht="25.5" x14ac:dyDescent="0.2">
      <c r="A106" s="96" t="s">
        <v>114</v>
      </c>
      <c r="B106" s="96"/>
      <c r="C106" s="96"/>
      <c r="D106" s="164"/>
      <c r="E106" s="97"/>
      <c r="F106" s="97"/>
      <c r="G106" s="103"/>
      <c r="H106" s="103"/>
      <c r="I106" s="104"/>
      <c r="J106" s="24"/>
      <c r="K106" s="24"/>
      <c r="L106" s="24"/>
      <c r="M106" s="24"/>
      <c r="N106" s="24"/>
      <c r="O106" s="24"/>
      <c r="P106" s="24"/>
    </row>
    <row r="107" spans="1:16" ht="81" customHeight="1" x14ac:dyDescent="0.2">
      <c r="A107" s="195" t="s">
        <v>392</v>
      </c>
      <c r="B107" s="198" t="s">
        <v>406</v>
      </c>
      <c r="C107" s="198" t="s">
        <v>55</v>
      </c>
      <c r="D107" s="193" t="s">
        <v>542</v>
      </c>
      <c r="E107" s="194" t="s">
        <v>543</v>
      </c>
      <c r="F107" s="194" t="s">
        <v>394</v>
      </c>
      <c r="G107" s="194" t="s">
        <v>395</v>
      </c>
      <c r="H107" s="194" t="s">
        <v>396</v>
      </c>
      <c r="I107" s="23"/>
      <c r="J107" s="23"/>
      <c r="K107" s="23"/>
      <c r="L107" s="23"/>
      <c r="M107" s="23"/>
      <c r="N107" s="23"/>
    </row>
    <row r="108" spans="1:16" x14ac:dyDescent="0.2">
      <c r="A108" s="108" t="s">
        <v>449</v>
      </c>
      <c r="B108" s="108" t="s">
        <v>450</v>
      </c>
      <c r="C108" s="108" t="s">
        <v>451</v>
      </c>
      <c r="D108" s="165"/>
      <c r="E108" s="69">
        <v>56000</v>
      </c>
      <c r="F108" s="69">
        <v>0</v>
      </c>
      <c r="G108" s="69">
        <v>0</v>
      </c>
      <c r="H108" s="69">
        <v>0</v>
      </c>
      <c r="I108" s="23"/>
      <c r="J108" s="23"/>
      <c r="K108" s="23"/>
      <c r="L108" s="23"/>
      <c r="M108" s="23"/>
      <c r="N108" s="23"/>
      <c r="O108" s="23"/>
    </row>
    <row r="109" spans="1:16" x14ac:dyDescent="0.2">
      <c r="A109" s="110" t="s">
        <v>452</v>
      </c>
      <c r="B109" s="110" t="s">
        <v>453</v>
      </c>
      <c r="C109" s="110" t="s">
        <v>454</v>
      </c>
      <c r="D109" s="166"/>
      <c r="E109" s="70">
        <v>30194</v>
      </c>
      <c r="F109" s="70">
        <v>0</v>
      </c>
      <c r="G109" s="70">
        <v>0</v>
      </c>
      <c r="H109" s="70">
        <v>0</v>
      </c>
      <c r="I109" s="29"/>
      <c r="J109" s="29"/>
      <c r="K109" s="28"/>
      <c r="L109" s="23"/>
      <c r="M109" s="24"/>
      <c r="N109" s="24"/>
      <c r="O109" s="24"/>
    </row>
    <row r="110" spans="1:16" s="56" customFormat="1" x14ac:dyDescent="0.2">
      <c r="A110" s="108" t="s">
        <v>471</v>
      </c>
      <c r="B110" s="108" t="s">
        <v>472</v>
      </c>
      <c r="C110" s="108" t="s">
        <v>473</v>
      </c>
      <c r="D110" s="165"/>
      <c r="E110" s="69">
        <v>45000</v>
      </c>
      <c r="F110" s="69">
        <v>0</v>
      </c>
      <c r="G110" s="69">
        <v>0</v>
      </c>
      <c r="H110" s="69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10" t="s">
        <v>490</v>
      </c>
      <c r="B111" s="110" t="s">
        <v>491</v>
      </c>
      <c r="C111" s="110" t="s">
        <v>492</v>
      </c>
      <c r="D111" s="166"/>
      <c r="E111" s="70">
        <v>52500</v>
      </c>
      <c r="F111" s="70">
        <v>0</v>
      </c>
      <c r="G111" s="70">
        <v>0</v>
      </c>
      <c r="H111" s="70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08" t="s">
        <v>498</v>
      </c>
      <c r="B112" s="108" t="s">
        <v>499</v>
      </c>
      <c r="C112" s="108" t="s">
        <v>500</v>
      </c>
      <c r="D112" s="165"/>
      <c r="E112" s="69">
        <v>24000</v>
      </c>
      <c r="F112" s="69">
        <v>0</v>
      </c>
      <c r="G112" s="69">
        <v>0</v>
      </c>
      <c r="H112" s="69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10" t="s">
        <v>507</v>
      </c>
      <c r="B113" s="110" t="s">
        <v>508</v>
      </c>
      <c r="C113" s="110" t="s">
        <v>509</v>
      </c>
      <c r="D113" s="166"/>
      <c r="E113" s="70">
        <v>54000</v>
      </c>
      <c r="F113" s="70">
        <v>0</v>
      </c>
      <c r="G113" s="70">
        <v>0</v>
      </c>
      <c r="H113" s="70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08" t="s">
        <v>516</v>
      </c>
      <c r="B114" s="108" t="s">
        <v>517</v>
      </c>
      <c r="C114" s="108" t="s">
        <v>518</v>
      </c>
      <c r="D114" s="165"/>
      <c r="E114" s="69">
        <v>65060</v>
      </c>
      <c r="F114" s="69">
        <v>0</v>
      </c>
      <c r="G114" s="69">
        <v>0</v>
      </c>
      <c r="H114" s="69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10" t="s">
        <v>455</v>
      </c>
      <c r="B115" s="110" t="s">
        <v>456</v>
      </c>
      <c r="C115" s="110" t="s">
        <v>457</v>
      </c>
      <c r="D115" s="166"/>
      <c r="E115" s="70">
        <v>88500</v>
      </c>
      <c r="F115" s="70">
        <v>0</v>
      </c>
      <c r="G115" s="70">
        <v>0</v>
      </c>
      <c r="H115" s="70">
        <v>0</v>
      </c>
      <c r="I115" s="29"/>
      <c r="J115" s="29"/>
      <c r="K115" s="28"/>
      <c r="M115" s="24"/>
      <c r="N115" s="24"/>
      <c r="O115" s="24"/>
    </row>
    <row r="116" spans="1:16" s="56" customFormat="1" x14ac:dyDescent="0.2">
      <c r="A116" s="108" t="s">
        <v>458</v>
      </c>
      <c r="B116" s="108" t="s">
        <v>459</v>
      </c>
      <c r="C116" s="108" t="s">
        <v>460</v>
      </c>
      <c r="D116" s="165"/>
      <c r="E116" s="69">
        <v>91100</v>
      </c>
      <c r="F116" s="69">
        <v>0</v>
      </c>
      <c r="G116" s="69">
        <v>0</v>
      </c>
      <c r="H116" s="69">
        <v>0</v>
      </c>
      <c r="I116" s="29"/>
      <c r="J116" s="29"/>
      <c r="K116" s="28"/>
      <c r="M116" s="24"/>
      <c r="N116" s="24"/>
      <c r="O116" s="24"/>
    </row>
    <row r="117" spans="1:16" s="56" customFormat="1" x14ac:dyDescent="0.2">
      <c r="A117" s="110" t="s">
        <v>501</v>
      </c>
      <c r="B117" s="110" t="s">
        <v>502</v>
      </c>
      <c r="C117" s="110" t="s">
        <v>503</v>
      </c>
      <c r="D117" s="166"/>
      <c r="E117" s="70">
        <v>64500</v>
      </c>
      <c r="F117" s="70">
        <v>0</v>
      </c>
      <c r="G117" s="70">
        <v>0</v>
      </c>
      <c r="H117" s="70">
        <v>0</v>
      </c>
      <c r="I117" s="29"/>
      <c r="J117" s="29"/>
      <c r="K117" s="28"/>
      <c r="M117" s="24"/>
      <c r="N117" s="24"/>
      <c r="O117" s="24"/>
    </row>
    <row r="118" spans="1:16" s="56" customFormat="1" x14ac:dyDescent="0.2">
      <c r="A118" s="108" t="s">
        <v>474</v>
      </c>
      <c r="B118" s="108" t="s">
        <v>475</v>
      </c>
      <c r="C118" s="108" t="s">
        <v>476</v>
      </c>
      <c r="D118" s="165"/>
      <c r="E118" s="69">
        <v>13000</v>
      </c>
      <c r="F118" s="69">
        <v>0</v>
      </c>
      <c r="G118" s="69">
        <v>0</v>
      </c>
      <c r="H118" s="69">
        <v>0</v>
      </c>
      <c r="I118" s="29"/>
      <c r="J118" s="29"/>
      <c r="K118" s="28"/>
      <c r="M118" s="24"/>
      <c r="N118" s="24"/>
      <c r="O118" s="24"/>
    </row>
    <row r="119" spans="1:16" s="56" customFormat="1" x14ac:dyDescent="0.2">
      <c r="A119" s="110" t="s">
        <v>493</v>
      </c>
      <c r="B119" s="110" t="s">
        <v>494</v>
      </c>
      <c r="C119" s="110" t="s">
        <v>495</v>
      </c>
      <c r="D119" s="166"/>
      <c r="E119" s="70">
        <v>16000</v>
      </c>
      <c r="F119" s="70">
        <v>0</v>
      </c>
      <c r="G119" s="70">
        <v>0</v>
      </c>
      <c r="H119" s="70">
        <v>0</v>
      </c>
      <c r="I119" s="29"/>
      <c r="J119" s="29"/>
      <c r="K119" s="28"/>
      <c r="M119" s="24"/>
      <c r="N119" s="24"/>
      <c r="O119" s="24"/>
    </row>
    <row r="120" spans="1:16" s="56" customFormat="1" x14ac:dyDescent="0.2">
      <c r="A120" s="108" t="s">
        <v>504</v>
      </c>
      <c r="B120" s="108" t="s">
        <v>505</v>
      </c>
      <c r="C120" s="108" t="s">
        <v>506</v>
      </c>
      <c r="D120" s="165"/>
      <c r="E120" s="69">
        <v>8000</v>
      </c>
      <c r="F120" s="69">
        <v>0</v>
      </c>
      <c r="G120" s="69">
        <v>0</v>
      </c>
      <c r="H120" s="69">
        <v>0</v>
      </c>
      <c r="I120" s="29"/>
      <c r="J120" s="29"/>
      <c r="K120" s="28"/>
      <c r="M120" s="24"/>
      <c r="N120" s="24"/>
      <c r="O120" s="24"/>
    </row>
    <row r="121" spans="1:16" s="56" customFormat="1" x14ac:dyDescent="0.2">
      <c r="A121" s="110" t="s">
        <v>510</v>
      </c>
      <c r="B121" s="110" t="s">
        <v>511</v>
      </c>
      <c r="C121" s="110" t="s">
        <v>512</v>
      </c>
      <c r="D121" s="166"/>
      <c r="E121" s="70">
        <v>12000</v>
      </c>
      <c r="F121" s="70">
        <v>0</v>
      </c>
      <c r="G121" s="70">
        <v>0</v>
      </c>
      <c r="H121" s="70">
        <v>0</v>
      </c>
      <c r="I121" s="29"/>
      <c r="J121" s="29"/>
      <c r="K121" s="28"/>
      <c r="M121" s="24"/>
      <c r="N121" s="24"/>
      <c r="O121" s="24"/>
    </row>
    <row r="122" spans="1:16" s="56" customFormat="1" x14ac:dyDescent="0.2">
      <c r="A122" s="108" t="s">
        <v>519</v>
      </c>
      <c r="B122" s="108" t="s">
        <v>520</v>
      </c>
      <c r="C122" s="108" t="s">
        <v>521</v>
      </c>
      <c r="D122" s="165"/>
      <c r="E122" s="69">
        <v>4000</v>
      </c>
      <c r="F122" s="69">
        <v>0</v>
      </c>
      <c r="G122" s="69">
        <v>0</v>
      </c>
      <c r="H122" s="69">
        <v>0</v>
      </c>
      <c r="I122" s="29"/>
      <c r="J122" s="29"/>
      <c r="K122" s="28"/>
      <c r="M122" s="24"/>
      <c r="N122" s="24"/>
      <c r="O122" s="24"/>
    </row>
    <row r="123" spans="1:16" s="56" customFormat="1" x14ac:dyDescent="0.2">
      <c r="A123" s="110" t="s">
        <v>513</v>
      </c>
      <c r="B123" s="110" t="s">
        <v>514</v>
      </c>
      <c r="C123" s="110" t="s">
        <v>515</v>
      </c>
      <c r="D123" s="166"/>
      <c r="E123" s="70">
        <v>8000</v>
      </c>
      <c r="F123" s="70">
        <v>0</v>
      </c>
      <c r="G123" s="70">
        <v>0</v>
      </c>
      <c r="H123" s="70">
        <v>0</v>
      </c>
      <c r="I123" s="29"/>
      <c r="J123" s="29"/>
      <c r="K123" s="28"/>
      <c r="M123" s="24"/>
      <c r="N123" s="24"/>
      <c r="O123" s="24"/>
    </row>
    <row r="124" spans="1:16" ht="25.5" x14ac:dyDescent="0.2">
      <c r="A124" s="195" t="s">
        <v>407</v>
      </c>
      <c r="B124" s="195"/>
      <c r="C124" s="195"/>
      <c r="D124" s="196"/>
      <c r="E124" s="197"/>
      <c r="F124" s="190">
        <f>SUM(F108:F123)</f>
        <v>0</v>
      </c>
      <c r="G124" s="190">
        <f>SUM(G108:G123)</f>
        <v>0</v>
      </c>
      <c r="H124" s="190">
        <f>SUM(H108:H123)</f>
        <v>0</v>
      </c>
      <c r="I124" s="24"/>
      <c r="J124" s="24"/>
      <c r="K124" s="24"/>
      <c r="L124" s="24"/>
      <c r="M124" s="24"/>
      <c r="N124" s="24"/>
      <c r="O124" s="24"/>
    </row>
    <row r="125" spans="1:16" x14ac:dyDescent="0.2">
      <c r="A125" s="25"/>
      <c r="B125" s="25"/>
      <c r="C125" s="25"/>
      <c r="D125" s="171"/>
      <c r="E125" s="25"/>
      <c r="F125" s="25"/>
      <c r="G125" s="58"/>
      <c r="H125" s="58"/>
      <c r="I125" s="28"/>
      <c r="J125" s="24"/>
      <c r="K125" s="24"/>
      <c r="L125" s="24"/>
      <c r="M125" s="24"/>
      <c r="N125" s="24"/>
      <c r="O125" s="24"/>
      <c r="P125" s="24"/>
    </row>
    <row r="126" spans="1:16" ht="25.5" x14ac:dyDescent="0.2">
      <c r="A126" s="96" t="s">
        <v>337</v>
      </c>
      <c r="B126" s="96"/>
      <c r="C126" s="96"/>
      <c r="D126" s="164"/>
      <c r="E126" s="97"/>
      <c r="F126" s="97"/>
      <c r="G126" s="103"/>
      <c r="H126" s="103"/>
      <c r="I126" s="28"/>
      <c r="J126" s="24"/>
      <c r="K126" s="24"/>
      <c r="L126" s="24"/>
      <c r="M126" s="24"/>
      <c r="N126" s="24"/>
      <c r="O126" s="24"/>
      <c r="P126" s="24"/>
    </row>
    <row r="127" spans="1:16" ht="78.75" customHeight="1" x14ac:dyDescent="0.2">
      <c r="A127" s="244" t="s">
        <v>528</v>
      </c>
      <c r="B127" s="245" t="s">
        <v>529</v>
      </c>
      <c r="C127" s="245" t="s">
        <v>55</v>
      </c>
      <c r="D127" s="246" t="s">
        <v>542</v>
      </c>
      <c r="E127" s="247" t="s">
        <v>543</v>
      </c>
      <c r="F127" s="247" t="s">
        <v>530</v>
      </c>
      <c r="G127" s="247" t="s">
        <v>531</v>
      </c>
      <c r="H127" s="247" t="s">
        <v>532</v>
      </c>
      <c r="I127" s="28"/>
      <c r="J127" s="24"/>
      <c r="K127" s="24"/>
      <c r="L127" s="24"/>
      <c r="M127" s="24"/>
      <c r="N127" s="24"/>
      <c r="O127" s="24"/>
      <c r="P127" s="24"/>
    </row>
    <row r="128" spans="1:16" x14ac:dyDescent="0.2">
      <c r="A128" s="108" t="s">
        <v>548</v>
      </c>
      <c r="B128" s="108" t="s">
        <v>549</v>
      </c>
      <c r="C128" s="108" t="s">
        <v>550</v>
      </c>
      <c r="D128" s="165"/>
      <c r="E128" s="69">
        <v>270</v>
      </c>
      <c r="F128" s="69">
        <v>0</v>
      </c>
      <c r="G128" s="69">
        <v>0</v>
      </c>
      <c r="H128" s="69">
        <v>0</v>
      </c>
      <c r="I128" s="28"/>
      <c r="J128" s="24"/>
      <c r="K128" s="24"/>
      <c r="L128" s="24"/>
      <c r="M128" s="24"/>
      <c r="N128" s="24"/>
      <c r="O128" s="24"/>
      <c r="P128" s="24"/>
    </row>
    <row r="129" spans="1:16" s="56" customFormat="1" x14ac:dyDescent="0.2">
      <c r="A129" s="110" t="s">
        <v>477</v>
      </c>
      <c r="B129" s="110" t="s">
        <v>478</v>
      </c>
      <c r="C129" s="110" t="s">
        <v>479</v>
      </c>
      <c r="D129" s="166"/>
      <c r="E129" s="70">
        <v>28908</v>
      </c>
      <c r="F129" s="70">
        <v>0</v>
      </c>
      <c r="G129" s="70">
        <v>0</v>
      </c>
      <c r="H129" s="70">
        <v>0</v>
      </c>
      <c r="I129" s="28"/>
      <c r="J129" s="24"/>
      <c r="K129" s="24"/>
      <c r="L129" s="24"/>
      <c r="M129" s="24"/>
      <c r="N129" s="24"/>
      <c r="O129" s="24"/>
      <c r="P129" s="24"/>
    </row>
    <row r="130" spans="1:16" s="56" customFormat="1" x14ac:dyDescent="0.2">
      <c r="A130" s="108" t="s">
        <v>522</v>
      </c>
      <c r="B130" s="108" t="s">
        <v>523</v>
      </c>
      <c r="C130" s="108" t="s">
        <v>524</v>
      </c>
      <c r="D130" s="165"/>
      <c r="E130" s="69">
        <v>20000</v>
      </c>
      <c r="F130" s="69">
        <v>0</v>
      </c>
      <c r="G130" s="69">
        <v>0</v>
      </c>
      <c r="H130" s="69">
        <v>0</v>
      </c>
      <c r="I130" s="28"/>
      <c r="J130" s="24"/>
      <c r="K130" s="24"/>
      <c r="L130" s="24"/>
      <c r="M130" s="24"/>
      <c r="N130" s="24"/>
      <c r="O130" s="24"/>
      <c r="P130" s="24"/>
    </row>
    <row r="131" spans="1:16" s="56" customFormat="1" x14ac:dyDescent="0.2">
      <c r="A131" s="110" t="s">
        <v>462</v>
      </c>
      <c r="B131" s="110" t="s">
        <v>463</v>
      </c>
      <c r="C131" s="110" t="s">
        <v>464</v>
      </c>
      <c r="D131" s="166"/>
      <c r="E131" s="70">
        <v>20000</v>
      </c>
      <c r="F131" s="70">
        <v>0</v>
      </c>
      <c r="G131" s="70">
        <v>0</v>
      </c>
      <c r="H131" s="70">
        <v>0</v>
      </c>
      <c r="I131" s="28"/>
      <c r="J131" s="24"/>
      <c r="K131" s="24"/>
      <c r="L131" s="24"/>
      <c r="M131" s="24"/>
      <c r="N131" s="24"/>
      <c r="O131" s="24"/>
      <c r="P131" s="24"/>
    </row>
    <row r="132" spans="1:16" s="56" customFormat="1" x14ac:dyDescent="0.2">
      <c r="A132" s="110" t="s">
        <v>467</v>
      </c>
      <c r="B132" s="110" t="s">
        <v>468</v>
      </c>
      <c r="C132" s="110" t="s">
        <v>469</v>
      </c>
      <c r="D132" s="166"/>
      <c r="E132" s="70">
        <v>17662</v>
      </c>
      <c r="F132" s="70">
        <v>0</v>
      </c>
      <c r="G132" s="70">
        <v>0</v>
      </c>
      <c r="H132" s="70">
        <v>0</v>
      </c>
      <c r="I132" s="28"/>
      <c r="J132" s="24"/>
      <c r="K132" s="24"/>
      <c r="L132" s="24"/>
      <c r="M132" s="24"/>
      <c r="N132" s="24"/>
      <c r="O132" s="24"/>
      <c r="P132" s="24"/>
    </row>
    <row r="133" spans="1:16" ht="25.5" x14ac:dyDescent="0.2">
      <c r="A133" s="195" t="s">
        <v>407</v>
      </c>
      <c r="B133" s="195"/>
      <c r="C133" s="195"/>
      <c r="D133" s="196"/>
      <c r="E133" s="197"/>
      <c r="F133" s="190">
        <f>SUM(F128:F131)</f>
        <v>0</v>
      </c>
      <c r="G133" s="190">
        <f>SUM(G128:G131)</f>
        <v>0</v>
      </c>
      <c r="H133" s="190">
        <f>SUM(H128:H131)</f>
        <v>0</v>
      </c>
      <c r="I133" s="28"/>
      <c r="J133" s="23"/>
      <c r="K133" s="23"/>
      <c r="L133" s="24"/>
      <c r="M133" s="24"/>
      <c r="N133" s="24"/>
      <c r="O133" s="24"/>
      <c r="P133" s="24"/>
    </row>
    <row r="134" spans="1:16" x14ac:dyDescent="0.2">
      <c r="A134" s="26"/>
      <c r="B134" s="26"/>
      <c r="C134" s="26"/>
      <c r="D134" s="172"/>
      <c r="E134" s="26"/>
      <c r="F134" s="26"/>
      <c r="G134" s="26"/>
      <c r="H134" s="26"/>
      <c r="I134" s="28"/>
      <c r="J134" s="23"/>
      <c r="K134" s="23"/>
      <c r="L134" s="24"/>
      <c r="M134" s="24"/>
      <c r="N134" s="24"/>
      <c r="O134" s="24"/>
      <c r="P134" s="24"/>
    </row>
    <row r="135" spans="1:16" x14ac:dyDescent="0.2">
      <c r="A135" s="26"/>
      <c r="B135" s="26"/>
      <c r="C135" s="26"/>
      <c r="D135" s="172"/>
      <c r="E135" s="26"/>
      <c r="F135" s="243">
        <f>F133+F124+G104+G58+G29+G15</f>
        <v>28987666.189999998</v>
      </c>
      <c r="G135" s="26"/>
      <c r="H135" s="26"/>
      <c r="I135" s="28"/>
      <c r="J135" s="23"/>
      <c r="K135" s="23"/>
      <c r="L135" s="24"/>
      <c r="M135" s="24"/>
      <c r="N135" s="24"/>
      <c r="O135" s="24"/>
      <c r="P135" s="24"/>
    </row>
    <row r="136" spans="1:16" x14ac:dyDescent="0.2">
      <c r="A136" s="26"/>
      <c r="B136" s="26"/>
      <c r="C136" s="26"/>
      <c r="D136" s="172"/>
      <c r="E136" s="26"/>
      <c r="F136" s="243">
        <f>F135-'1. stran,1 page'!E17</f>
        <v>0</v>
      </c>
      <c r="G136" s="26"/>
      <c r="H136" s="26"/>
      <c r="I136" s="28"/>
      <c r="J136" s="23"/>
      <c r="K136" s="23"/>
      <c r="L136" s="24"/>
      <c r="M136" s="24"/>
      <c r="N136" s="24"/>
      <c r="O136" s="24"/>
      <c r="P136" s="24"/>
    </row>
    <row r="137" spans="1:16" x14ac:dyDescent="0.2">
      <c r="A137" s="26"/>
      <c r="B137" s="26"/>
      <c r="C137" s="26"/>
      <c r="D137" s="172"/>
      <c r="E137" s="26"/>
      <c r="F137" s="26"/>
      <c r="G137" s="26"/>
      <c r="H137" s="26"/>
      <c r="I137" s="28"/>
      <c r="J137" s="23"/>
      <c r="K137" s="23"/>
      <c r="L137" s="23"/>
      <c r="M137" s="23"/>
      <c r="N137" s="23"/>
      <c r="O137" s="23"/>
      <c r="P137" s="23"/>
    </row>
    <row r="138" spans="1:16" x14ac:dyDescent="0.2">
      <c r="A138" s="26"/>
      <c r="B138" s="26"/>
      <c r="C138" s="26"/>
      <c r="D138" s="172"/>
      <c r="E138" s="26"/>
      <c r="F138" s="26"/>
      <c r="G138" s="26"/>
      <c r="H138" s="26"/>
      <c r="I138" s="28"/>
      <c r="J138" s="23"/>
      <c r="K138" s="23"/>
      <c r="L138" s="23"/>
      <c r="M138" s="23"/>
      <c r="N138" s="23"/>
      <c r="O138" s="23"/>
      <c r="P138" s="23"/>
    </row>
    <row r="139" spans="1:16" x14ac:dyDescent="0.2">
      <c r="A139" s="26"/>
      <c r="B139" s="26"/>
      <c r="C139" s="26"/>
      <c r="D139" s="172"/>
      <c r="E139" s="26"/>
      <c r="F139" s="26"/>
      <c r="G139" s="26"/>
      <c r="H139" s="26"/>
      <c r="I139" s="28"/>
      <c r="J139" s="23"/>
      <c r="K139" s="23"/>
      <c r="L139" s="23"/>
      <c r="M139" s="23"/>
      <c r="N139" s="23"/>
      <c r="O139" s="23"/>
      <c r="P139" s="23"/>
    </row>
    <row r="140" spans="1:16" x14ac:dyDescent="0.2">
      <c r="A140" s="26"/>
      <c r="B140" s="26"/>
      <c r="C140" s="26"/>
      <c r="D140" s="172"/>
      <c r="E140" s="26"/>
      <c r="F140" s="26"/>
      <c r="G140" s="26"/>
      <c r="H140" s="26"/>
      <c r="I140" s="28"/>
      <c r="J140" s="23"/>
      <c r="K140" s="23"/>
      <c r="L140" s="23"/>
      <c r="M140" s="23"/>
      <c r="N140" s="23"/>
      <c r="O140" s="23"/>
      <c r="P140" s="23"/>
    </row>
    <row r="141" spans="1:16" x14ac:dyDescent="0.2">
      <c r="A141" s="26"/>
      <c r="B141" s="26"/>
      <c r="C141" s="26"/>
      <c r="D141" s="172"/>
      <c r="E141" s="26"/>
      <c r="F141" s="26"/>
      <c r="G141" s="26"/>
      <c r="H141" s="26"/>
      <c r="I141" s="28"/>
      <c r="J141" s="23"/>
      <c r="K141" s="29"/>
      <c r="L141" s="23"/>
      <c r="M141" s="23"/>
      <c r="N141" s="23"/>
      <c r="O141" s="23"/>
      <c r="P141" s="23"/>
    </row>
    <row r="142" spans="1:16" x14ac:dyDescent="0.2">
      <c r="A142" s="26"/>
      <c r="B142" s="26"/>
      <c r="C142" s="26"/>
      <c r="D142" s="172"/>
      <c r="E142" s="26"/>
      <c r="F142" s="26"/>
      <c r="G142" s="26"/>
      <c r="H142" s="26"/>
      <c r="I142" s="28"/>
      <c r="J142" s="23"/>
      <c r="K142" s="29"/>
      <c r="L142" s="28"/>
      <c r="M142" s="28"/>
      <c r="N142" s="28"/>
      <c r="O142" s="23"/>
      <c r="P142" s="23"/>
    </row>
    <row r="143" spans="1:16" x14ac:dyDescent="0.2">
      <c r="A143" s="26"/>
      <c r="B143" s="26"/>
      <c r="C143" s="26"/>
      <c r="D143" s="172"/>
      <c r="E143" s="26"/>
      <c r="F143" s="26"/>
      <c r="G143" s="26"/>
      <c r="H143" s="26"/>
      <c r="I143" s="28"/>
      <c r="J143" s="23"/>
      <c r="K143" s="29"/>
      <c r="L143" s="28"/>
      <c r="M143" s="28"/>
      <c r="N143" s="28"/>
      <c r="O143" s="29"/>
      <c r="P143" s="24"/>
    </row>
    <row r="144" spans="1:16" x14ac:dyDescent="0.2">
      <c r="A144" s="26"/>
      <c r="B144" s="26"/>
      <c r="C144" s="26"/>
      <c r="D144" s="172"/>
      <c r="E144" s="26"/>
      <c r="F144" s="26"/>
      <c r="G144" s="26"/>
      <c r="H144" s="26"/>
      <c r="I144" s="28"/>
      <c r="J144" s="23"/>
      <c r="K144" s="29"/>
      <c r="L144" s="28"/>
      <c r="M144" s="28"/>
      <c r="N144" s="28"/>
      <c r="O144" s="29"/>
      <c r="P144" s="24"/>
    </row>
    <row r="145" spans="1:16" x14ac:dyDescent="0.2">
      <c r="A145" s="26"/>
      <c r="B145" s="26"/>
      <c r="C145" s="26"/>
      <c r="D145" s="172"/>
      <c r="E145" s="26"/>
      <c r="F145" s="26"/>
      <c r="G145" s="26"/>
      <c r="H145" s="26"/>
      <c r="I145" s="28"/>
      <c r="J145" s="23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3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3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3"/>
      <c r="K148" s="29"/>
      <c r="L148" s="28"/>
      <c r="M148" s="28"/>
      <c r="N148" s="28"/>
      <c r="O148" s="29"/>
      <c r="P148" s="24"/>
    </row>
    <row r="149" spans="1:16" x14ac:dyDescent="0.2">
      <c r="A149" s="23"/>
      <c r="B149" s="23"/>
      <c r="C149" s="23"/>
      <c r="J149" s="23"/>
      <c r="K149" s="29"/>
      <c r="L149" s="28"/>
      <c r="M149" s="28"/>
      <c r="N149" s="28"/>
      <c r="O149" s="29"/>
      <c r="P149" s="24"/>
    </row>
    <row r="150" spans="1:16" x14ac:dyDescent="0.2">
      <c r="A150" s="23"/>
      <c r="B150" s="23"/>
      <c r="C150" s="23"/>
      <c r="J150" s="23"/>
      <c r="K150" s="29"/>
      <c r="L150" s="28"/>
      <c r="M150" s="28"/>
      <c r="N150" s="28"/>
      <c r="O150" s="29"/>
      <c r="P150" s="24"/>
    </row>
    <row r="151" spans="1:16" x14ac:dyDescent="0.2">
      <c r="A151" s="23"/>
      <c r="B151" s="23"/>
      <c r="C151" s="23"/>
      <c r="J151" s="27"/>
      <c r="K151" s="29"/>
      <c r="L151" s="28"/>
      <c r="M151" s="28"/>
      <c r="N151" s="28"/>
      <c r="O151" s="29"/>
      <c r="P151" s="24"/>
    </row>
    <row r="152" spans="1:16" x14ac:dyDescent="0.2">
      <c r="A152" s="23"/>
      <c r="B152" s="23"/>
      <c r="C152" s="23"/>
      <c r="J152" s="27"/>
      <c r="K152" s="29"/>
      <c r="L152" s="28"/>
      <c r="M152" s="28"/>
      <c r="N152" s="28"/>
      <c r="O152" s="29"/>
      <c r="P152" s="24"/>
    </row>
    <row r="153" spans="1:16" x14ac:dyDescent="0.2">
      <c r="A153" s="23"/>
      <c r="B153" s="23"/>
      <c r="C153" s="23"/>
      <c r="J153" s="27"/>
      <c r="K153" s="29"/>
      <c r="L153" s="28"/>
      <c r="M153" s="28"/>
      <c r="N153" s="28"/>
      <c r="O153" s="29"/>
      <c r="P153" s="24"/>
    </row>
    <row r="154" spans="1:16" x14ac:dyDescent="0.2">
      <c r="A154" s="23"/>
      <c r="B154" s="23"/>
      <c r="C154" s="23"/>
      <c r="J154" s="27"/>
      <c r="K154" s="29"/>
      <c r="L154" s="28"/>
      <c r="M154" s="28"/>
      <c r="N154" s="28"/>
      <c r="O154" s="29"/>
      <c r="P154" s="24"/>
    </row>
    <row r="155" spans="1:16" x14ac:dyDescent="0.2">
      <c r="A155" s="23"/>
      <c r="B155" s="23"/>
      <c r="C155" s="23"/>
      <c r="J155" s="27"/>
      <c r="K155" s="29"/>
      <c r="L155" s="28"/>
      <c r="M155" s="28"/>
      <c r="N155" s="28"/>
      <c r="O155" s="29"/>
      <c r="P155" s="24"/>
    </row>
    <row r="156" spans="1:16" x14ac:dyDescent="0.2">
      <c r="J156" s="27"/>
      <c r="K156" s="29"/>
      <c r="L156" s="28"/>
      <c r="M156" s="28"/>
      <c r="N156" s="28"/>
      <c r="O156" s="29"/>
      <c r="P156" s="24"/>
    </row>
    <row r="157" spans="1:16" x14ac:dyDescent="0.2">
      <c r="J157" s="27"/>
      <c r="K157" s="29"/>
      <c r="L157" s="28"/>
      <c r="M157" s="28"/>
      <c r="N157" s="28"/>
      <c r="O157" s="29"/>
      <c r="P157" s="24"/>
    </row>
    <row r="158" spans="1:16" x14ac:dyDescent="0.2">
      <c r="J158" s="27"/>
      <c r="K158" s="29"/>
      <c r="L158" s="28"/>
      <c r="M158" s="28"/>
      <c r="N158" s="28"/>
      <c r="O158" s="29"/>
      <c r="P158" s="24"/>
    </row>
    <row r="159" spans="1:16" x14ac:dyDescent="0.2">
      <c r="J159" s="27"/>
      <c r="K159" s="29"/>
      <c r="L159" s="28"/>
      <c r="M159" s="28"/>
      <c r="N159" s="28"/>
      <c r="O159" s="29"/>
      <c r="P159" s="24"/>
    </row>
    <row r="160" spans="1:16" x14ac:dyDescent="0.2"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9"/>
      <c r="L174" s="28"/>
      <c r="M174" s="28"/>
      <c r="N174" s="28"/>
      <c r="O174" s="29"/>
      <c r="P174" s="24"/>
    </row>
    <row r="175" spans="9:16" x14ac:dyDescent="0.2">
      <c r="I175" s="28"/>
      <c r="J175" s="27"/>
      <c r="K175" s="29"/>
      <c r="L175" s="28"/>
      <c r="M175" s="28"/>
      <c r="N175" s="28"/>
      <c r="O175" s="29"/>
      <c r="P175" s="24"/>
    </row>
    <row r="176" spans="9:16" x14ac:dyDescent="0.2">
      <c r="I176" s="28"/>
      <c r="J176" s="27"/>
      <c r="K176" s="29"/>
      <c r="L176" s="28"/>
      <c r="M176" s="28"/>
      <c r="N176" s="28"/>
      <c r="O176" s="29"/>
      <c r="P176" s="24"/>
    </row>
    <row r="177" spans="9:16" x14ac:dyDescent="0.2">
      <c r="I177" s="28"/>
      <c r="J177" s="27"/>
      <c r="K177" s="29"/>
      <c r="L177" s="28"/>
      <c r="M177" s="28"/>
      <c r="N177" s="28"/>
      <c r="O177" s="29"/>
      <c r="P177" s="24"/>
    </row>
    <row r="178" spans="9:16" x14ac:dyDescent="0.2">
      <c r="I178" s="28"/>
      <c r="J178" s="27"/>
      <c r="K178" s="29"/>
      <c r="L178" s="28"/>
      <c r="M178" s="28"/>
      <c r="N178" s="28"/>
      <c r="O178" s="29"/>
      <c r="P178" s="24"/>
    </row>
    <row r="179" spans="9:16" x14ac:dyDescent="0.2">
      <c r="I179" s="28"/>
      <c r="J179" s="27"/>
      <c r="K179" s="29"/>
      <c r="L179" s="28"/>
      <c r="M179" s="28"/>
      <c r="N179" s="28"/>
      <c r="O179" s="29"/>
      <c r="P179" s="24"/>
    </row>
    <row r="180" spans="9:16" x14ac:dyDescent="0.2">
      <c r="I180" s="28"/>
      <c r="J180" s="27"/>
      <c r="K180" s="29"/>
      <c r="L180" s="28"/>
      <c r="M180" s="28"/>
      <c r="N180" s="28"/>
      <c r="O180" s="29"/>
      <c r="P180" s="24"/>
    </row>
    <row r="181" spans="9:16" x14ac:dyDescent="0.2">
      <c r="I181" s="28"/>
      <c r="J181" s="27"/>
      <c r="K181" s="23"/>
      <c r="L181" s="28"/>
      <c r="M181" s="28"/>
      <c r="N181" s="28"/>
      <c r="O181" s="29"/>
      <c r="P181" s="24"/>
    </row>
    <row r="182" spans="9:16" x14ac:dyDescent="0.2">
      <c r="I182" s="28"/>
      <c r="J182" s="27"/>
      <c r="K182" s="23"/>
      <c r="L182" s="23"/>
      <c r="M182" s="23"/>
      <c r="N182" s="23"/>
      <c r="O182" s="29"/>
      <c r="P182" s="24"/>
    </row>
    <row r="183" spans="9:16" x14ac:dyDescent="0.2">
      <c r="I183" s="28"/>
      <c r="J183" s="27"/>
      <c r="K183" s="23"/>
      <c r="L183" s="23"/>
      <c r="M183" s="23"/>
      <c r="N183" s="23"/>
      <c r="O183" s="23"/>
      <c r="P183" s="23"/>
    </row>
    <row r="184" spans="9:16" x14ac:dyDescent="0.2">
      <c r="I184" s="28"/>
      <c r="J184" s="27"/>
      <c r="K184" s="23"/>
      <c r="L184" s="23"/>
      <c r="M184" s="23"/>
      <c r="N184" s="23"/>
      <c r="O184" s="23"/>
      <c r="P184" s="23"/>
    </row>
    <row r="185" spans="9:16" x14ac:dyDescent="0.2">
      <c r="I185" s="28"/>
      <c r="J185" s="27"/>
      <c r="K185" s="24"/>
      <c r="L185" s="24"/>
      <c r="M185" s="24"/>
      <c r="N185" s="24"/>
      <c r="O185" s="24"/>
      <c r="P185" s="24"/>
    </row>
    <row r="186" spans="9:16" x14ac:dyDescent="0.2">
      <c r="I186" s="28"/>
      <c r="J186" s="27"/>
      <c r="K186" s="24"/>
      <c r="L186" s="24"/>
      <c r="M186" s="24"/>
      <c r="N186" s="24"/>
      <c r="O186" s="24"/>
      <c r="P186" s="24"/>
    </row>
    <row r="187" spans="9:16" x14ac:dyDescent="0.2">
      <c r="I187" s="28"/>
      <c r="J187" s="27"/>
      <c r="K187" s="24"/>
      <c r="L187" s="24"/>
      <c r="M187" s="24"/>
      <c r="N187" s="24"/>
      <c r="O187" s="24"/>
      <c r="P187" s="24"/>
    </row>
    <row r="188" spans="9:16" x14ac:dyDescent="0.2">
      <c r="I188" s="28"/>
      <c r="J188" s="27"/>
      <c r="K188" s="24"/>
      <c r="L188" s="24"/>
      <c r="M188" s="24"/>
      <c r="N188" s="24"/>
      <c r="O188" s="24"/>
      <c r="P188" s="24"/>
    </row>
    <row r="189" spans="9:16" x14ac:dyDescent="0.2">
      <c r="I189" s="28"/>
      <c r="J189" s="27"/>
      <c r="K189" s="24"/>
      <c r="L189" s="24"/>
      <c r="M189" s="24"/>
      <c r="N189" s="24"/>
      <c r="O189" s="24"/>
      <c r="P189" s="24"/>
    </row>
    <row r="190" spans="9:16" x14ac:dyDescent="0.2">
      <c r="I190" s="28"/>
      <c r="J190" s="27"/>
      <c r="K190" s="24"/>
      <c r="L190" s="24"/>
      <c r="M190" s="24"/>
      <c r="N190" s="24"/>
      <c r="O190" s="24"/>
      <c r="P190" s="24"/>
    </row>
    <row r="191" spans="9:16" x14ac:dyDescent="0.2">
      <c r="I191" s="28"/>
      <c r="J191" s="23"/>
      <c r="K191" s="24"/>
      <c r="L191" s="24"/>
      <c r="M191" s="24"/>
      <c r="N191" s="24"/>
      <c r="O191" s="24"/>
      <c r="P191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B16" sqref="B16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9" t="s">
        <v>116</v>
      </c>
      <c r="B1" s="259"/>
      <c r="C1" s="259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95" t="s">
        <v>408</v>
      </c>
      <c r="B3" s="186" t="s">
        <v>409</v>
      </c>
      <c r="C3" s="186" t="s">
        <v>410</v>
      </c>
      <c r="D3" s="34"/>
      <c r="E3" s="34"/>
      <c r="F3" s="34"/>
      <c r="G3" s="34"/>
      <c r="H3" s="34"/>
      <c r="I3" s="34"/>
      <c r="J3" s="34"/>
    </row>
    <row r="4" spans="1:10" x14ac:dyDescent="0.2">
      <c r="A4" s="122" t="s">
        <v>327</v>
      </c>
      <c r="B4" s="118">
        <v>18974289.25</v>
      </c>
      <c r="C4" s="119">
        <v>0.32729999999999998</v>
      </c>
      <c r="D4" s="34"/>
      <c r="E4" s="34"/>
      <c r="F4" s="34"/>
      <c r="G4" s="34"/>
      <c r="H4" s="34"/>
      <c r="I4" s="34"/>
      <c r="J4" s="34"/>
    </row>
    <row r="5" spans="1:10" x14ac:dyDescent="0.2">
      <c r="A5" s="123" t="s">
        <v>350</v>
      </c>
      <c r="B5" s="120">
        <v>12233198.26</v>
      </c>
      <c r="C5" s="121">
        <v>0.21099999999999999</v>
      </c>
      <c r="D5" s="34"/>
      <c r="E5" s="34"/>
      <c r="F5" s="34"/>
      <c r="G5" s="34"/>
      <c r="H5" s="34"/>
      <c r="I5" s="34"/>
      <c r="J5" s="34"/>
    </row>
    <row r="6" spans="1:10" x14ac:dyDescent="0.2">
      <c r="A6" s="122" t="s">
        <v>331</v>
      </c>
      <c r="B6" s="118">
        <v>10411747.58</v>
      </c>
      <c r="C6" s="119">
        <v>0.17960000000000001</v>
      </c>
      <c r="D6" s="34"/>
      <c r="E6" s="34"/>
      <c r="F6" s="34"/>
      <c r="G6" s="34"/>
      <c r="H6" s="34"/>
      <c r="I6" s="34"/>
      <c r="J6" s="34"/>
    </row>
    <row r="7" spans="1:10" x14ac:dyDescent="0.2">
      <c r="A7" s="123" t="s">
        <v>329</v>
      </c>
      <c r="B7" s="120">
        <v>4378991.0999999996</v>
      </c>
      <c r="C7" s="121">
        <v>7.5499999999999998E-2</v>
      </c>
      <c r="D7" s="34"/>
      <c r="E7" s="34"/>
      <c r="F7" s="34"/>
      <c r="G7" s="34"/>
      <c r="H7" s="34"/>
      <c r="I7" s="34"/>
      <c r="J7" s="34"/>
    </row>
    <row r="8" spans="1:10" x14ac:dyDescent="0.2">
      <c r="A8" s="122" t="s">
        <v>328</v>
      </c>
      <c r="B8" s="118">
        <v>2415773.5299999998</v>
      </c>
      <c r="C8" s="119">
        <v>4.1700000000000001E-2</v>
      </c>
      <c r="D8" s="34"/>
      <c r="E8" s="34"/>
      <c r="F8" s="34"/>
      <c r="G8" s="34"/>
      <c r="H8" s="34"/>
      <c r="I8" s="34"/>
      <c r="J8" s="34"/>
    </row>
    <row r="9" spans="1:10" x14ac:dyDescent="0.2">
      <c r="A9" s="124" t="s">
        <v>330</v>
      </c>
      <c r="B9" s="120">
        <v>2131862.66</v>
      </c>
      <c r="C9" s="121">
        <v>3.6799999999999999E-2</v>
      </c>
      <c r="D9" s="34"/>
      <c r="E9" s="34"/>
      <c r="F9" s="34"/>
      <c r="G9" s="34"/>
      <c r="H9" s="34"/>
      <c r="I9" s="34"/>
      <c r="J9" s="34"/>
    </row>
    <row r="10" spans="1:10" x14ac:dyDescent="0.2">
      <c r="A10" s="122" t="s">
        <v>496</v>
      </c>
      <c r="B10" s="118">
        <v>1588982.99</v>
      </c>
      <c r="C10" s="119">
        <v>2.7400000000000001E-2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4" t="s">
        <v>480</v>
      </c>
      <c r="B11" s="120">
        <v>1528268.54</v>
      </c>
      <c r="C11" s="121">
        <v>2.64E-2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2" t="s">
        <v>525</v>
      </c>
      <c r="B12" s="118">
        <v>1294056.97</v>
      </c>
      <c r="C12" s="119">
        <v>2.23E-2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3" t="s">
        <v>551</v>
      </c>
      <c r="B13" s="120">
        <v>1252604.3700000001</v>
      </c>
      <c r="C13" s="121">
        <v>2.1600000000000001E-2</v>
      </c>
      <c r="D13" s="34"/>
      <c r="E13" s="36"/>
      <c r="F13" s="36"/>
      <c r="G13" s="36"/>
      <c r="H13" s="36"/>
      <c r="I13" s="36"/>
      <c r="J13" s="36"/>
    </row>
    <row r="14" spans="1:10" ht="25.5" x14ac:dyDescent="0.2">
      <c r="A14" s="125" t="s">
        <v>533</v>
      </c>
      <c r="B14" s="118">
        <v>1765557.13</v>
      </c>
      <c r="C14" s="119">
        <v>3.04E-2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95" t="s">
        <v>407</v>
      </c>
      <c r="B15" s="188">
        <f>SUM(B4:B14)</f>
        <v>57975332.379999995</v>
      </c>
      <c r="C15" s="199">
        <f>SUM(C4:C14)</f>
        <v>0.99999999999999978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33">
        <f>B15/2</f>
        <v>28987666.189999998</v>
      </c>
      <c r="E17" s="39"/>
      <c r="F17" s="36"/>
      <c r="G17" s="36"/>
      <c r="H17" s="37"/>
      <c r="I17" s="36"/>
      <c r="J17" s="36"/>
    </row>
    <row r="18" spans="2:10" x14ac:dyDescent="0.2">
      <c r="B18" s="233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view="pageBreakPreview" topLeftCell="A25" zoomScale="80" zoomScaleNormal="90" zoomScaleSheetLayoutView="80" workbookViewId="0">
      <selection activeCell="D19" sqref="D19"/>
    </sheetView>
  </sheetViews>
  <sheetFormatPr defaultRowHeight="12.75" x14ac:dyDescent="0.2"/>
  <cols>
    <col min="1" max="1" width="45.28515625" style="131" customWidth="1"/>
    <col min="2" max="2" width="15" style="131" customWidth="1"/>
    <col min="3" max="3" width="25.140625" style="131" bestFit="1" customWidth="1"/>
    <col min="4" max="4" width="22.28515625" style="131" bestFit="1" customWidth="1"/>
    <col min="5" max="5" width="16" style="127" customWidth="1"/>
  </cols>
  <sheetData>
    <row r="1" spans="1:7" ht="35.25" customHeight="1" x14ac:dyDescent="0.25">
      <c r="A1" s="260" t="s">
        <v>420</v>
      </c>
      <c r="B1" s="261"/>
      <c r="C1" s="261"/>
      <c r="D1" s="261"/>
      <c r="E1" s="261"/>
      <c r="F1" s="52"/>
      <c r="G1" s="42"/>
    </row>
    <row r="2" spans="1:7" x14ac:dyDescent="0.2">
      <c r="A2" s="129"/>
      <c r="B2" s="130"/>
      <c r="C2" s="130"/>
      <c r="D2" s="130"/>
      <c r="E2" s="126"/>
      <c r="F2" s="44"/>
      <c r="G2" s="42"/>
    </row>
    <row r="3" spans="1:7" ht="24.75" customHeight="1" x14ac:dyDescent="0.2">
      <c r="A3" s="257" t="s">
        <v>79</v>
      </c>
      <c r="B3" s="257"/>
      <c r="C3" s="257"/>
      <c r="D3" s="257"/>
      <c r="E3" s="257"/>
      <c r="F3" s="42"/>
      <c r="G3" s="45"/>
    </row>
    <row r="4" spans="1:7" ht="51" x14ac:dyDescent="0.2">
      <c r="A4" s="200" t="s">
        <v>411</v>
      </c>
      <c r="B4" s="198" t="s">
        <v>412</v>
      </c>
      <c r="C4" s="198" t="s">
        <v>376</v>
      </c>
      <c r="D4" s="198" t="s">
        <v>413</v>
      </c>
      <c r="E4" s="201" t="s">
        <v>414</v>
      </c>
      <c r="F4" s="42"/>
      <c r="G4" s="51"/>
    </row>
    <row r="5" spans="1:7" ht="25.5" x14ac:dyDescent="0.2">
      <c r="A5" s="145" t="s">
        <v>477</v>
      </c>
      <c r="B5" s="146" t="s">
        <v>478</v>
      </c>
      <c r="C5" s="150" t="s">
        <v>481</v>
      </c>
      <c r="D5" s="83" t="s">
        <v>482</v>
      </c>
      <c r="E5" s="147">
        <v>42415</v>
      </c>
      <c r="F5" s="42"/>
      <c r="G5" s="51"/>
    </row>
    <row r="6" spans="1:7" s="56" customFormat="1" x14ac:dyDescent="0.2">
      <c r="A6" s="177" t="s">
        <v>487</v>
      </c>
      <c r="B6" s="152" t="s">
        <v>488</v>
      </c>
      <c r="C6" s="148" t="s">
        <v>483</v>
      </c>
      <c r="D6" s="82" t="s">
        <v>482</v>
      </c>
      <c r="E6" s="178">
        <v>42433</v>
      </c>
      <c r="F6" s="42"/>
      <c r="G6" s="51"/>
    </row>
    <row r="7" spans="1:7" ht="25.5" x14ac:dyDescent="0.2">
      <c r="A7" s="145" t="s">
        <v>522</v>
      </c>
      <c r="B7" s="146" t="s">
        <v>523</v>
      </c>
      <c r="C7" s="150" t="s">
        <v>481</v>
      </c>
      <c r="D7" s="83" t="s">
        <v>482</v>
      </c>
      <c r="E7" s="147">
        <v>42535</v>
      </c>
      <c r="F7" s="42"/>
      <c r="G7" s="40"/>
    </row>
    <row r="8" spans="1:7" s="56" customFormat="1" x14ac:dyDescent="0.2">
      <c r="A8" s="177" t="s">
        <v>545</v>
      </c>
      <c r="B8" s="152" t="s">
        <v>546</v>
      </c>
      <c r="C8" s="148" t="s">
        <v>483</v>
      </c>
      <c r="D8" s="82" t="s">
        <v>482</v>
      </c>
      <c r="E8" s="178">
        <v>42569</v>
      </c>
      <c r="F8" s="42"/>
    </row>
    <row r="9" spans="1:7" s="56" customFormat="1" ht="25.5" x14ac:dyDescent="0.2">
      <c r="A9" s="145" t="s">
        <v>548</v>
      </c>
      <c r="B9" s="146" t="s">
        <v>549</v>
      </c>
      <c r="C9" s="150" t="s">
        <v>481</v>
      </c>
      <c r="D9" s="83" t="s">
        <v>482</v>
      </c>
      <c r="E9" s="147">
        <v>42569</v>
      </c>
      <c r="F9" s="42"/>
    </row>
    <row r="10" spans="1:7" ht="28.5" customHeight="1" x14ac:dyDescent="0.2">
      <c r="A10" s="257" t="s">
        <v>80</v>
      </c>
      <c r="B10" s="257"/>
      <c r="C10" s="257"/>
      <c r="D10" s="257"/>
      <c r="E10" s="257"/>
      <c r="F10" s="42"/>
      <c r="G10" s="42"/>
    </row>
    <row r="11" spans="1:7" ht="51" x14ac:dyDescent="0.2">
      <c r="A11" s="200" t="s">
        <v>411</v>
      </c>
      <c r="B11" s="198" t="s">
        <v>412</v>
      </c>
      <c r="C11" s="198" t="s">
        <v>376</v>
      </c>
      <c r="D11" s="198" t="s">
        <v>413</v>
      </c>
      <c r="E11" s="201" t="s">
        <v>415</v>
      </c>
      <c r="F11" s="41"/>
      <c r="G11" s="43"/>
    </row>
    <row r="12" spans="1:7" ht="25.5" x14ac:dyDescent="0.2">
      <c r="A12" s="145" t="s">
        <v>226</v>
      </c>
      <c r="B12" s="146" t="s">
        <v>227</v>
      </c>
      <c r="C12" s="150" t="s">
        <v>484</v>
      </c>
      <c r="D12" s="83" t="s">
        <v>485</v>
      </c>
      <c r="E12" s="147">
        <v>42404</v>
      </c>
      <c r="F12" s="41"/>
      <c r="G12" s="43"/>
    </row>
    <row r="13" spans="1:7" x14ac:dyDescent="0.2">
      <c r="A13" s="177" t="s">
        <v>272</v>
      </c>
      <c r="B13" s="152" t="s">
        <v>273</v>
      </c>
      <c r="C13" s="148" t="s">
        <v>483</v>
      </c>
      <c r="D13" s="82" t="s">
        <v>482</v>
      </c>
      <c r="E13" s="178">
        <v>42409</v>
      </c>
      <c r="F13" s="41"/>
    </row>
    <row r="14" spans="1:7" s="56" customFormat="1" x14ac:dyDescent="0.2">
      <c r="A14" s="145" t="s">
        <v>304</v>
      </c>
      <c r="B14" s="146" t="s">
        <v>305</v>
      </c>
      <c r="C14" s="150" t="s">
        <v>483</v>
      </c>
      <c r="D14" s="83" t="s">
        <v>482</v>
      </c>
      <c r="E14" s="147">
        <v>42411</v>
      </c>
      <c r="F14" s="41"/>
    </row>
    <row r="15" spans="1:7" s="56" customFormat="1" ht="25.5" x14ac:dyDescent="0.2">
      <c r="A15" s="177" t="s">
        <v>465</v>
      </c>
      <c r="B15" s="152" t="s">
        <v>466</v>
      </c>
      <c r="C15" s="148" t="s">
        <v>481</v>
      </c>
      <c r="D15" s="82" t="s">
        <v>482</v>
      </c>
      <c r="E15" s="178">
        <v>42412</v>
      </c>
      <c r="F15" s="41"/>
    </row>
    <row r="16" spans="1:7" s="56" customFormat="1" ht="25.5" x14ac:dyDescent="0.2">
      <c r="A16" s="145" t="s">
        <v>143</v>
      </c>
      <c r="B16" s="146" t="s">
        <v>144</v>
      </c>
      <c r="C16" s="150" t="s">
        <v>484</v>
      </c>
      <c r="D16" s="83" t="s">
        <v>486</v>
      </c>
      <c r="E16" s="147">
        <v>42429</v>
      </c>
      <c r="F16" s="41"/>
    </row>
    <row r="17" spans="1:6" s="56" customFormat="1" ht="25.5" x14ac:dyDescent="0.2">
      <c r="A17" s="177" t="s">
        <v>173</v>
      </c>
      <c r="B17" s="152" t="s">
        <v>174</v>
      </c>
      <c r="C17" s="148" t="s">
        <v>484</v>
      </c>
      <c r="D17" s="82" t="s">
        <v>485</v>
      </c>
      <c r="E17" s="178">
        <v>42431</v>
      </c>
      <c r="F17" s="41"/>
    </row>
    <row r="18" spans="1:6" s="56" customFormat="1" ht="25.5" x14ac:dyDescent="0.2">
      <c r="A18" s="145" t="s">
        <v>231</v>
      </c>
      <c r="B18" s="146" t="s">
        <v>232</v>
      </c>
      <c r="C18" s="150" t="s">
        <v>484</v>
      </c>
      <c r="D18" s="83" t="s">
        <v>485</v>
      </c>
      <c r="E18" s="147">
        <v>42464</v>
      </c>
      <c r="F18" s="41"/>
    </row>
    <row r="19" spans="1:6" s="56" customFormat="1" ht="25.5" x14ac:dyDescent="0.2">
      <c r="A19" s="177" t="s">
        <v>117</v>
      </c>
      <c r="B19" s="152" t="s">
        <v>142</v>
      </c>
      <c r="C19" s="148" t="s">
        <v>484</v>
      </c>
      <c r="D19" s="82" t="s">
        <v>486</v>
      </c>
      <c r="E19" s="178">
        <v>42482</v>
      </c>
      <c r="F19" s="41"/>
    </row>
    <row r="20" spans="1:6" s="56" customFormat="1" x14ac:dyDescent="0.2">
      <c r="A20" s="145" t="s">
        <v>24</v>
      </c>
      <c r="B20" s="146" t="s">
        <v>245</v>
      </c>
      <c r="C20" s="150" t="s">
        <v>483</v>
      </c>
      <c r="D20" s="83" t="s">
        <v>482</v>
      </c>
      <c r="E20" s="147">
        <v>42516</v>
      </c>
      <c r="F20" s="41"/>
    </row>
    <row r="21" spans="1:6" s="56" customFormat="1" ht="25.5" x14ac:dyDescent="0.2">
      <c r="A21" s="177" t="s">
        <v>421</v>
      </c>
      <c r="B21" s="152" t="s">
        <v>461</v>
      </c>
      <c r="C21" s="148" t="s">
        <v>481</v>
      </c>
      <c r="D21" s="82" t="s">
        <v>482</v>
      </c>
      <c r="E21" s="178">
        <v>42520</v>
      </c>
      <c r="F21" s="41"/>
    </row>
    <row r="22" spans="1:6" ht="25.5" x14ac:dyDescent="0.2">
      <c r="A22" s="145" t="s">
        <v>217</v>
      </c>
      <c r="B22" s="146" t="s">
        <v>218</v>
      </c>
      <c r="C22" s="150" t="s">
        <v>484</v>
      </c>
      <c r="D22" s="83" t="s">
        <v>485</v>
      </c>
      <c r="E22" s="147">
        <v>42555</v>
      </c>
      <c r="F22" s="46"/>
    </row>
    <row r="23" spans="1:6" ht="29.25" customHeight="1" x14ac:dyDescent="0.2">
      <c r="A23" s="257" t="s">
        <v>81</v>
      </c>
      <c r="B23" s="257"/>
      <c r="C23" s="257"/>
      <c r="D23" s="257"/>
      <c r="E23" s="257"/>
      <c r="F23" s="46"/>
    </row>
    <row r="24" spans="1:6" ht="51" x14ac:dyDescent="0.2">
      <c r="A24" s="200" t="s">
        <v>411</v>
      </c>
      <c r="B24" s="198" t="s">
        <v>412</v>
      </c>
      <c r="C24" s="198" t="s">
        <v>376</v>
      </c>
      <c r="D24" s="198" t="s">
        <v>413</v>
      </c>
      <c r="E24" s="201" t="s">
        <v>416</v>
      </c>
      <c r="F24" s="41"/>
    </row>
    <row r="25" spans="1:6" x14ac:dyDescent="0.2">
      <c r="A25" s="108" t="s">
        <v>24</v>
      </c>
      <c r="B25" s="146" t="s">
        <v>245</v>
      </c>
      <c r="C25" s="150" t="s">
        <v>483</v>
      </c>
      <c r="D25" s="83" t="s">
        <v>482</v>
      </c>
      <c r="E25" s="147">
        <v>42398</v>
      </c>
      <c r="F25" s="41"/>
    </row>
    <row r="26" spans="1:6" s="56" customFormat="1" x14ac:dyDescent="0.2">
      <c r="A26" s="110" t="s">
        <v>24</v>
      </c>
      <c r="B26" s="152" t="s">
        <v>245</v>
      </c>
      <c r="C26" s="148" t="s">
        <v>483</v>
      </c>
      <c r="D26" s="148" t="s">
        <v>482</v>
      </c>
      <c r="E26" s="149">
        <v>42429</v>
      </c>
      <c r="F26" s="41"/>
    </row>
    <row r="27" spans="1:6" s="56" customFormat="1" x14ac:dyDescent="0.2">
      <c r="A27" s="108" t="s">
        <v>440</v>
      </c>
      <c r="B27" s="146" t="s">
        <v>441</v>
      </c>
      <c r="C27" s="150" t="s">
        <v>483</v>
      </c>
      <c r="D27" s="83" t="s">
        <v>482</v>
      </c>
      <c r="E27" s="147">
        <v>42433</v>
      </c>
      <c r="F27" s="41"/>
    </row>
    <row r="28" spans="1:6" s="56" customFormat="1" x14ac:dyDescent="0.2">
      <c r="A28" s="110" t="s">
        <v>24</v>
      </c>
      <c r="B28" s="152" t="s">
        <v>245</v>
      </c>
      <c r="C28" s="148" t="s">
        <v>483</v>
      </c>
      <c r="D28" s="148" t="s">
        <v>482</v>
      </c>
      <c r="E28" s="149">
        <v>42460</v>
      </c>
      <c r="F28" s="41"/>
    </row>
    <row r="29" spans="1:6" s="56" customFormat="1" x14ac:dyDescent="0.2">
      <c r="A29" s="108" t="s">
        <v>24</v>
      </c>
      <c r="B29" s="146" t="s">
        <v>245</v>
      </c>
      <c r="C29" s="150" t="s">
        <v>483</v>
      </c>
      <c r="D29" s="83" t="s">
        <v>482</v>
      </c>
      <c r="E29" s="147">
        <v>42489</v>
      </c>
      <c r="F29" s="41"/>
    </row>
    <row r="30" spans="1:6" s="56" customFormat="1" x14ac:dyDescent="0.2">
      <c r="A30" s="110" t="s">
        <v>437</v>
      </c>
      <c r="B30" s="152" t="s">
        <v>438</v>
      </c>
      <c r="C30" s="148" t="s">
        <v>483</v>
      </c>
      <c r="D30" s="148" t="s">
        <v>482</v>
      </c>
      <c r="E30" s="149">
        <v>42509</v>
      </c>
      <c r="F30" s="41"/>
    </row>
    <row r="31" spans="1:6" s="56" customFormat="1" x14ac:dyDescent="0.2">
      <c r="A31" s="108" t="s">
        <v>487</v>
      </c>
      <c r="B31" s="146" t="s">
        <v>488</v>
      </c>
      <c r="C31" s="150" t="s">
        <v>483</v>
      </c>
      <c r="D31" s="83" t="s">
        <v>482</v>
      </c>
      <c r="E31" s="147">
        <v>42509</v>
      </c>
      <c r="F31" s="41"/>
    </row>
    <row r="32" spans="1:6" s="53" customFormat="1" x14ac:dyDescent="0.2">
      <c r="A32" s="111"/>
      <c r="B32" s="153"/>
      <c r="C32" s="153"/>
      <c r="D32" s="153"/>
      <c r="E32" s="154"/>
    </row>
    <row r="33" spans="1:6" ht="27" customHeight="1" x14ac:dyDescent="0.2">
      <c r="A33" s="257" t="s">
        <v>82</v>
      </c>
      <c r="B33" s="257"/>
      <c r="C33" s="257"/>
      <c r="D33" s="257"/>
      <c r="E33" s="257"/>
      <c r="F33" s="46"/>
    </row>
    <row r="34" spans="1:6" ht="51" x14ac:dyDescent="0.2">
      <c r="A34" s="200" t="s">
        <v>411</v>
      </c>
      <c r="B34" s="198" t="s">
        <v>412</v>
      </c>
      <c r="C34" s="198" t="s">
        <v>376</v>
      </c>
      <c r="D34" s="198" t="s">
        <v>413</v>
      </c>
      <c r="E34" s="201" t="s">
        <v>417</v>
      </c>
      <c r="F34" s="41"/>
    </row>
    <row r="35" spans="1:6" x14ac:dyDescent="0.2">
      <c r="A35" s="108"/>
      <c r="B35" s="146"/>
      <c r="C35" s="150"/>
      <c r="D35" s="83"/>
      <c r="E35" s="147"/>
      <c r="F35" s="41"/>
    </row>
    <row r="36" spans="1:6" x14ac:dyDescent="0.2">
      <c r="A36" s="110"/>
      <c r="B36" s="152"/>
      <c r="C36" s="148"/>
      <c r="D36" s="148"/>
      <c r="E36" s="149"/>
      <c r="F36" s="41"/>
    </row>
    <row r="37" spans="1:6" x14ac:dyDescent="0.2">
      <c r="A37" s="111"/>
      <c r="B37" s="153"/>
      <c r="C37" s="153"/>
      <c r="D37" s="153"/>
      <c r="E37" s="154"/>
      <c r="F37" s="40"/>
    </row>
    <row r="38" spans="1:6" ht="25.5" x14ac:dyDescent="0.2">
      <c r="A38" s="133" t="s">
        <v>83</v>
      </c>
      <c r="B38" s="130"/>
      <c r="C38" s="130"/>
      <c r="D38" s="130"/>
      <c r="E38" s="126"/>
      <c r="F38" s="44"/>
    </row>
    <row r="39" spans="1:6" ht="51" x14ac:dyDescent="0.2">
      <c r="A39" s="200" t="s">
        <v>411</v>
      </c>
      <c r="B39" s="198" t="s">
        <v>412</v>
      </c>
      <c r="C39" s="198" t="s">
        <v>376</v>
      </c>
      <c r="D39" s="198" t="s">
        <v>413</v>
      </c>
      <c r="E39" s="201" t="s">
        <v>418</v>
      </c>
      <c r="F39" s="40"/>
    </row>
    <row r="40" spans="1:6" x14ac:dyDescent="0.2">
      <c r="A40" s="108"/>
      <c r="B40" s="150"/>
      <c r="C40" s="150"/>
      <c r="D40" s="150"/>
      <c r="E40" s="151"/>
      <c r="F40" s="40"/>
    </row>
    <row r="41" spans="1:6" s="56" customFormat="1" x14ac:dyDescent="0.2">
      <c r="A41" s="110"/>
      <c r="B41" s="152"/>
      <c r="C41" s="148"/>
      <c r="D41" s="148"/>
      <c r="E41" s="149"/>
    </row>
    <row r="42" spans="1:6" x14ac:dyDescent="0.2">
      <c r="A42" s="101"/>
      <c r="B42" s="132"/>
      <c r="C42" s="132"/>
      <c r="D42" s="132"/>
      <c r="E42" s="48"/>
      <c r="F42" s="40"/>
    </row>
    <row r="43" spans="1:6" x14ac:dyDescent="0.2">
      <c r="A43" s="134"/>
      <c r="B43" s="135"/>
      <c r="C43" s="135"/>
      <c r="D43" s="135"/>
      <c r="E43" s="128"/>
      <c r="F43" s="49"/>
    </row>
    <row r="44" spans="1:6" x14ac:dyDescent="0.2">
      <c r="A44" s="134"/>
      <c r="B44" s="135"/>
      <c r="C44" s="135"/>
      <c r="D44" s="136"/>
      <c r="E44" s="128"/>
      <c r="F44" s="49"/>
    </row>
    <row r="45" spans="1:6" x14ac:dyDescent="0.2">
      <c r="A45" s="137"/>
      <c r="B45" s="138"/>
      <c r="C45" s="138"/>
      <c r="D45" s="138"/>
      <c r="E45" s="128"/>
      <c r="F45" s="49"/>
    </row>
    <row r="46" spans="1:6" x14ac:dyDescent="0.2">
      <c r="A46" s="137"/>
      <c r="B46" s="138"/>
      <c r="C46" s="138"/>
      <c r="D46" s="138"/>
      <c r="E46" s="128"/>
      <c r="F46" s="49"/>
    </row>
    <row r="47" spans="1:6" x14ac:dyDescent="0.2">
      <c r="A47" s="137"/>
      <c r="B47" s="138"/>
      <c r="C47" s="138"/>
      <c r="D47" s="138"/>
      <c r="E47" s="128"/>
      <c r="F47" s="49"/>
    </row>
    <row r="48" spans="1:6" x14ac:dyDescent="0.2">
      <c r="A48" s="137"/>
      <c r="B48" s="138"/>
      <c r="C48" s="138"/>
      <c r="D48" s="138"/>
      <c r="E48" s="128"/>
      <c r="F48" s="49"/>
    </row>
    <row r="49" spans="1:6" x14ac:dyDescent="0.2">
      <c r="A49" s="139"/>
      <c r="B49" s="140"/>
      <c r="C49" s="140"/>
      <c r="D49" s="140"/>
      <c r="E49" s="128"/>
      <c r="F49" s="49"/>
    </row>
    <row r="50" spans="1:6" x14ac:dyDescent="0.2">
      <c r="A50" s="134"/>
      <c r="B50" s="135"/>
      <c r="C50" s="135"/>
      <c r="D50" s="135"/>
      <c r="E50" s="128"/>
      <c r="F50" s="49"/>
    </row>
    <row r="51" spans="1:6" ht="15" x14ac:dyDescent="0.3">
      <c r="A51" s="141"/>
      <c r="B51" s="142"/>
      <c r="C51" s="142"/>
      <c r="D51" s="142"/>
      <c r="E51" s="128"/>
      <c r="F51" s="49"/>
    </row>
    <row r="52" spans="1:6" x14ac:dyDescent="0.2">
      <c r="A52" s="134"/>
      <c r="B52" s="135"/>
      <c r="C52" s="135"/>
      <c r="D52" s="135"/>
      <c r="E52" s="128"/>
      <c r="F52" s="49"/>
    </row>
    <row r="53" spans="1:6" x14ac:dyDescent="0.2">
      <c r="A53" s="134"/>
      <c r="B53" s="136"/>
      <c r="C53" s="136"/>
      <c r="D53" s="136"/>
      <c r="E53" s="128"/>
      <c r="F53" s="50"/>
    </row>
    <row r="54" spans="1:6" x14ac:dyDescent="0.2">
      <c r="A54" s="101"/>
      <c r="B54" s="143"/>
      <c r="C54" s="143"/>
      <c r="D54" s="144"/>
      <c r="E54" s="47"/>
      <c r="F54" s="47"/>
    </row>
    <row r="55" spans="1:6" x14ac:dyDescent="0.2">
      <c r="A55" s="101"/>
      <c r="B55" s="143"/>
      <c r="C55" s="143"/>
      <c r="D55" s="144"/>
      <c r="E55" s="47"/>
      <c r="F55" s="47"/>
    </row>
    <row r="56" spans="1:6" x14ac:dyDescent="0.2">
      <c r="A56" s="134"/>
      <c r="B56" s="135"/>
      <c r="C56" s="135"/>
      <c r="D56" s="135"/>
      <c r="E56" s="128"/>
      <c r="F56" s="49"/>
    </row>
    <row r="57" spans="1:6" x14ac:dyDescent="0.2">
      <c r="A57" s="134"/>
      <c r="B57" s="135"/>
      <c r="C57" s="135"/>
      <c r="D57" s="135"/>
      <c r="E57" s="128"/>
      <c r="F57" s="49"/>
    </row>
    <row r="58" spans="1:6" x14ac:dyDescent="0.2">
      <c r="A58" s="134"/>
      <c r="B58" s="135"/>
      <c r="C58" s="135"/>
      <c r="D58" s="135"/>
      <c r="E58" s="128"/>
      <c r="F58" s="49"/>
    </row>
    <row r="59" spans="1:6" x14ac:dyDescent="0.2">
      <c r="A59" s="134"/>
      <c r="B59" s="135"/>
      <c r="C59" s="135"/>
      <c r="D59" s="135"/>
      <c r="E59" s="128"/>
      <c r="F59" s="49"/>
    </row>
    <row r="60" spans="1:6" x14ac:dyDescent="0.2">
      <c r="A60" s="134"/>
      <c r="B60" s="135"/>
      <c r="C60" s="135"/>
      <c r="D60" s="135"/>
      <c r="E60" s="128"/>
      <c r="F60" s="49"/>
    </row>
    <row r="61" spans="1:6" x14ac:dyDescent="0.2">
      <c r="A61" s="134"/>
      <c r="B61" s="135"/>
      <c r="C61" s="135"/>
      <c r="D61" s="135"/>
      <c r="E61" s="128"/>
      <c r="F61" s="49"/>
    </row>
    <row r="62" spans="1:6" x14ac:dyDescent="0.2">
      <c r="A62" s="134"/>
      <c r="B62" s="135"/>
      <c r="C62" s="135"/>
      <c r="D62" s="135"/>
      <c r="E62" s="128"/>
      <c r="F62" s="49"/>
    </row>
  </sheetData>
  <sortState ref="A10:E14">
    <sortCondition ref="E10:E14"/>
  </sortState>
  <mergeCells count="5">
    <mergeCell ref="A10:E10"/>
    <mergeCell ref="A1:E1"/>
    <mergeCell ref="A3:E3"/>
    <mergeCell ref="A23:E23"/>
    <mergeCell ref="A33:E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4"/>
  <sheetViews>
    <sheetView showGridLines="0" tabSelected="1" topLeftCell="A7" zoomScale="90" zoomScaleNormal="90" zoomScaleSheetLayoutView="80" workbookViewId="0">
      <selection activeCell="A10" sqref="A10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23" customWidth="1"/>
    <col min="9" max="9" width="15.7109375" style="223" customWidth="1"/>
    <col min="10" max="11" width="14.85546875" style="223" bestFit="1" customWidth="1"/>
    <col min="12" max="12" width="17.42578125" style="223" bestFit="1" customWidth="1"/>
    <col min="13" max="13" width="17.42578125" bestFit="1" customWidth="1"/>
  </cols>
  <sheetData>
    <row r="1" spans="1:12" s="6" customFormat="1" ht="41.25" customHeight="1" x14ac:dyDescent="0.3">
      <c r="A1" s="258" t="s">
        <v>72</v>
      </c>
      <c r="B1" s="258"/>
      <c r="C1" s="258"/>
      <c r="D1" s="258"/>
      <c r="E1" s="258"/>
      <c r="F1" s="258"/>
      <c r="G1" s="19"/>
      <c r="H1" s="226"/>
      <c r="I1" s="226"/>
      <c r="J1" s="227"/>
      <c r="K1" s="227"/>
      <c r="L1" s="227"/>
    </row>
    <row r="4" spans="1:12" ht="24.75" customHeight="1" x14ac:dyDescent="0.2">
      <c r="A4" s="257" t="s">
        <v>73</v>
      </c>
      <c r="B4" s="257"/>
      <c r="C4" s="257"/>
      <c r="D4" s="257"/>
      <c r="E4" s="257"/>
      <c r="F4" s="257"/>
      <c r="G4" s="18"/>
      <c r="H4" s="228"/>
      <c r="I4" s="228"/>
    </row>
    <row r="5" spans="1:12" ht="89.25" x14ac:dyDescent="0.2">
      <c r="A5" s="185" t="s">
        <v>526</v>
      </c>
      <c r="B5" s="186" t="s">
        <v>385</v>
      </c>
      <c r="C5" s="186" t="s">
        <v>386</v>
      </c>
      <c r="D5" s="186" t="s">
        <v>387</v>
      </c>
      <c r="E5" s="186" t="s">
        <v>388</v>
      </c>
      <c r="F5" s="186" t="s">
        <v>400</v>
      </c>
    </row>
    <row r="6" spans="1:12" ht="38.25" x14ac:dyDescent="0.2">
      <c r="A6" s="59" t="s">
        <v>552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  <c r="G6" s="98"/>
    </row>
    <row r="7" spans="1:12" ht="38.25" x14ac:dyDescent="0.2">
      <c r="A7" s="61" t="s">
        <v>365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  <c r="G7" s="98"/>
    </row>
    <row r="8" spans="1:12" ht="38.25" x14ac:dyDescent="0.2">
      <c r="A8" s="59" t="s">
        <v>366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  <c r="G8" s="98"/>
    </row>
    <row r="9" spans="1:12" ht="38.25" x14ac:dyDescent="0.2">
      <c r="A9" s="61" t="s">
        <v>553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  <c r="G9" s="98"/>
    </row>
    <row r="10" spans="1:12" ht="38.25" x14ac:dyDescent="0.2">
      <c r="A10" s="59" t="s">
        <v>367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  <c r="G10" s="98"/>
    </row>
    <row r="11" spans="1:12" ht="38.25" x14ac:dyDescent="0.2">
      <c r="A11" s="61" t="s">
        <v>368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  <c r="G11" s="98"/>
    </row>
    <row r="12" spans="1:12" ht="38.25" x14ac:dyDescent="0.2">
      <c r="A12" s="59" t="s">
        <v>369</v>
      </c>
      <c r="B12" s="69">
        <v>4752079212.6800003</v>
      </c>
      <c r="C12" s="69">
        <v>132775920.44</v>
      </c>
      <c r="D12" s="69">
        <v>220707457.97999999</v>
      </c>
      <c r="E12" s="69">
        <v>20510666417.02</v>
      </c>
      <c r="F12" s="69">
        <v>25616229008.119999</v>
      </c>
      <c r="G12" s="98"/>
    </row>
    <row r="13" spans="1:12" ht="38.25" x14ac:dyDescent="0.2">
      <c r="A13" s="61" t="s">
        <v>370</v>
      </c>
      <c r="B13" s="70"/>
      <c r="C13" s="70"/>
      <c r="D13" s="70"/>
      <c r="E13" s="70"/>
      <c r="F13" s="70"/>
    </row>
    <row r="14" spans="1:12" ht="38.25" x14ac:dyDescent="0.2">
      <c r="A14" s="59" t="s">
        <v>371</v>
      </c>
      <c r="B14" s="69"/>
      <c r="C14" s="69"/>
      <c r="D14" s="69"/>
      <c r="E14" s="69"/>
      <c r="F14" s="69"/>
    </row>
    <row r="15" spans="1:12" ht="38.25" x14ac:dyDescent="0.2">
      <c r="A15" s="61" t="s">
        <v>372</v>
      </c>
      <c r="B15" s="70"/>
      <c r="C15" s="70"/>
      <c r="D15" s="70"/>
      <c r="E15" s="70"/>
      <c r="F15" s="70"/>
    </row>
    <row r="16" spans="1:12" ht="38.25" x14ac:dyDescent="0.2">
      <c r="A16" s="59" t="s">
        <v>373</v>
      </c>
      <c r="B16" s="69"/>
      <c r="C16" s="69"/>
      <c r="D16" s="69"/>
      <c r="E16" s="69"/>
      <c r="F16" s="69"/>
    </row>
    <row r="17" spans="1:13" ht="38.25" x14ac:dyDescent="0.2">
      <c r="A17" s="61" t="s">
        <v>374</v>
      </c>
      <c r="B17" s="70"/>
      <c r="C17" s="70"/>
      <c r="D17" s="70"/>
      <c r="E17" s="70"/>
      <c r="F17" s="70"/>
      <c r="G17" s="98"/>
    </row>
    <row r="19" spans="1:13" ht="28.5" customHeight="1" x14ac:dyDescent="0.2">
      <c r="A19" s="257" t="s">
        <v>541</v>
      </c>
      <c r="B19" s="257"/>
      <c r="C19" s="257"/>
      <c r="D19" s="257"/>
      <c r="E19" s="257"/>
      <c r="F19" s="257"/>
      <c r="G19" s="18"/>
      <c r="H19" s="228"/>
      <c r="I19" s="228"/>
    </row>
    <row r="20" spans="1:13" ht="76.5" x14ac:dyDescent="0.2">
      <c r="A20" s="185" t="s">
        <v>392</v>
      </c>
      <c r="B20" s="186" t="s">
        <v>401</v>
      </c>
      <c r="C20" s="186" t="s">
        <v>402</v>
      </c>
      <c r="D20" s="186" t="s">
        <v>403</v>
      </c>
      <c r="E20" s="186" t="s">
        <v>404</v>
      </c>
      <c r="F20" s="186" t="s">
        <v>405</v>
      </c>
      <c r="G20" s="56"/>
    </row>
    <row r="21" spans="1:13" ht="38.25" x14ac:dyDescent="0.2">
      <c r="A21" s="86" t="s">
        <v>7</v>
      </c>
      <c r="B21" s="80" t="s">
        <v>333</v>
      </c>
      <c r="C21" s="87">
        <v>32793448</v>
      </c>
      <c r="D21" s="183">
        <v>59.5</v>
      </c>
      <c r="E21" s="88">
        <v>1951210156</v>
      </c>
      <c r="F21" s="89">
        <v>0.38219999999999998</v>
      </c>
      <c r="G21" s="56"/>
    </row>
    <row r="22" spans="1:13" ht="38.25" x14ac:dyDescent="0.2">
      <c r="A22" s="90" t="s">
        <v>39</v>
      </c>
      <c r="B22" s="82" t="s">
        <v>333</v>
      </c>
      <c r="C22" s="91">
        <v>2086301</v>
      </c>
      <c r="D22" s="184">
        <v>278</v>
      </c>
      <c r="E22" s="92">
        <v>579991678</v>
      </c>
      <c r="F22" s="93">
        <v>0.11360000000000001</v>
      </c>
      <c r="G22" s="56"/>
    </row>
    <row r="23" spans="1:13" ht="38.25" x14ac:dyDescent="0.2">
      <c r="A23" s="86" t="s">
        <v>118</v>
      </c>
      <c r="B23" s="80" t="s">
        <v>333</v>
      </c>
      <c r="C23" s="87">
        <v>22735148</v>
      </c>
      <c r="D23" s="183">
        <v>23.8</v>
      </c>
      <c r="E23" s="88">
        <v>541096522.39999998</v>
      </c>
      <c r="F23" s="89">
        <v>0.106</v>
      </c>
      <c r="G23" s="56"/>
    </row>
    <row r="24" spans="1:13" ht="38.25" x14ac:dyDescent="0.2">
      <c r="A24" s="90" t="s">
        <v>119</v>
      </c>
      <c r="B24" s="82" t="s">
        <v>333</v>
      </c>
      <c r="C24" s="91">
        <v>6535478</v>
      </c>
      <c r="D24" s="184">
        <v>72</v>
      </c>
      <c r="E24" s="92">
        <v>470554416</v>
      </c>
      <c r="F24" s="93">
        <v>9.2200000000000004E-2</v>
      </c>
      <c r="G24" s="56"/>
    </row>
    <row r="25" spans="1:13" ht="38.25" x14ac:dyDescent="0.2">
      <c r="A25" s="86" t="s">
        <v>41</v>
      </c>
      <c r="B25" s="80" t="s">
        <v>333</v>
      </c>
      <c r="C25" s="87">
        <v>6090943</v>
      </c>
      <c r="D25" s="183">
        <v>72.22</v>
      </c>
      <c r="E25" s="88">
        <v>439887903.45999998</v>
      </c>
      <c r="F25" s="89">
        <v>8.6199999999999999E-2</v>
      </c>
      <c r="G25" s="56"/>
    </row>
    <row r="26" spans="1:13" ht="38.25" x14ac:dyDescent="0.2">
      <c r="A26" s="90" t="s">
        <v>40</v>
      </c>
      <c r="B26" s="82" t="s">
        <v>333</v>
      </c>
      <c r="C26" s="91">
        <v>14000000</v>
      </c>
      <c r="D26" s="184">
        <v>22.9</v>
      </c>
      <c r="E26" s="92">
        <v>320530000</v>
      </c>
      <c r="F26" s="93">
        <v>6.2799999999999995E-2</v>
      </c>
      <c r="G26" s="56"/>
    </row>
    <row r="27" spans="1:13" ht="38.25" x14ac:dyDescent="0.2">
      <c r="A27" s="86" t="s">
        <v>121</v>
      </c>
      <c r="B27" s="80" t="s">
        <v>333</v>
      </c>
      <c r="C27" s="87">
        <v>17219662</v>
      </c>
      <c r="D27" s="183">
        <v>14.36</v>
      </c>
      <c r="E27" s="88">
        <v>247274346.31999999</v>
      </c>
      <c r="F27" s="89">
        <v>4.8399999999999999E-2</v>
      </c>
      <c r="G27" s="56"/>
    </row>
    <row r="28" spans="1:13" ht="38.25" x14ac:dyDescent="0.2">
      <c r="A28" s="90" t="s">
        <v>8</v>
      </c>
      <c r="B28" s="82" t="s">
        <v>333</v>
      </c>
      <c r="C28" s="91">
        <v>24424613</v>
      </c>
      <c r="D28" s="184">
        <v>7.7</v>
      </c>
      <c r="E28" s="92">
        <v>188069520.09999999</v>
      </c>
      <c r="F28" s="93">
        <v>3.6799999999999999E-2</v>
      </c>
      <c r="G28" s="56"/>
    </row>
    <row r="29" spans="1:13" ht="38.25" x14ac:dyDescent="0.2">
      <c r="A29" s="86" t="s">
        <v>120</v>
      </c>
      <c r="B29" s="80" t="s">
        <v>470</v>
      </c>
      <c r="C29" s="87">
        <v>814626</v>
      </c>
      <c r="D29" s="183">
        <v>86</v>
      </c>
      <c r="E29" s="88">
        <v>70057836</v>
      </c>
      <c r="F29" s="89">
        <v>1.37E-2</v>
      </c>
      <c r="G29" s="56"/>
    </row>
    <row r="30" spans="1:13" ht="51" x14ac:dyDescent="0.2">
      <c r="A30" s="90" t="s">
        <v>148</v>
      </c>
      <c r="B30" s="82" t="s">
        <v>332</v>
      </c>
      <c r="C30" s="91">
        <v>2838414</v>
      </c>
      <c r="D30" s="184">
        <v>14.7</v>
      </c>
      <c r="E30" s="92">
        <v>41724685.799999997</v>
      </c>
      <c r="F30" s="93">
        <v>8.2000000000000007E-3</v>
      </c>
      <c r="G30" s="56"/>
    </row>
    <row r="31" spans="1:13" x14ac:dyDescent="0.2">
      <c r="A31" s="13"/>
      <c r="B31" s="13"/>
      <c r="C31" s="13"/>
      <c r="D31" s="14"/>
      <c r="E31" s="15"/>
      <c r="F31" s="16"/>
      <c r="G31" s="100"/>
      <c r="M31" s="221"/>
    </row>
    <row r="32" spans="1:13" ht="26.25" customHeight="1" x14ac:dyDescent="0.2">
      <c r="A32" s="251" t="s">
        <v>527</v>
      </c>
      <c r="B32" s="251"/>
      <c r="C32" s="251"/>
      <c r="D32" s="251"/>
      <c r="E32" s="251"/>
      <c r="F32" s="251"/>
      <c r="G32" s="100"/>
      <c r="H32" s="227"/>
      <c r="I32" s="253" t="s">
        <v>108</v>
      </c>
      <c r="J32" s="254"/>
      <c r="K32" s="254"/>
      <c r="L32" s="253" t="s">
        <v>497</v>
      </c>
      <c r="M32" s="221"/>
    </row>
    <row r="33" spans="1:13" ht="33.75" x14ac:dyDescent="0.2">
      <c r="A33" s="13"/>
      <c r="B33" s="13"/>
      <c r="C33" s="13"/>
      <c r="D33" s="14"/>
      <c r="E33" s="15"/>
      <c r="F33" s="16"/>
      <c r="G33" s="239"/>
      <c r="H33" s="229" t="s">
        <v>105</v>
      </c>
      <c r="I33" s="248" t="s">
        <v>111</v>
      </c>
      <c r="J33" s="248" t="s">
        <v>112</v>
      </c>
      <c r="K33" s="248" t="s">
        <v>113</v>
      </c>
      <c r="L33" s="253"/>
      <c r="M33" s="221"/>
    </row>
    <row r="34" spans="1:13" ht="22.5" x14ac:dyDescent="0.2">
      <c r="A34" s="13"/>
      <c r="B34" s="13"/>
      <c r="C34" s="13"/>
      <c r="D34" s="14"/>
      <c r="E34" s="15"/>
      <c r="F34" s="16"/>
      <c r="G34" s="239"/>
      <c r="H34" s="161" t="s">
        <v>93</v>
      </c>
      <c r="I34" s="230">
        <f t="shared" ref="I34:I40" si="0">I46/10^6</f>
        <v>4758.4794610899999</v>
      </c>
      <c r="J34" s="230">
        <f t="shared" ref="J34:L40" si="1">J46/10^6</f>
        <v>408.55300776999997</v>
      </c>
      <c r="K34" s="230">
        <f t="shared" si="1"/>
        <v>259.32620138999999</v>
      </c>
      <c r="L34" s="230">
        <f t="shared" si="1"/>
        <v>18647.753884180001</v>
      </c>
      <c r="M34" s="221"/>
    </row>
    <row r="35" spans="1:13" ht="22.5" x14ac:dyDescent="0.2">
      <c r="A35" s="13"/>
      <c r="B35" s="13"/>
      <c r="C35" s="13"/>
      <c r="D35" s="14"/>
      <c r="E35" s="15"/>
      <c r="F35" s="16"/>
      <c r="G35" s="239"/>
      <c r="H35" s="161" t="s">
        <v>94</v>
      </c>
      <c r="I35" s="230">
        <f t="shared" si="0"/>
        <v>4734.1286878500005</v>
      </c>
      <c r="J35" s="230">
        <f t="shared" si="1"/>
        <v>342.65005674000003</v>
      </c>
      <c r="K35" s="230">
        <f t="shared" si="1"/>
        <v>256.2065738</v>
      </c>
      <c r="L35" s="230">
        <f t="shared" si="1"/>
        <v>17636.688504259997</v>
      </c>
      <c r="M35" s="221"/>
    </row>
    <row r="36" spans="1:13" ht="22.5" x14ac:dyDescent="0.2">
      <c r="A36" s="13"/>
      <c r="B36" s="13"/>
      <c r="C36" s="13"/>
      <c r="D36" s="14"/>
      <c r="E36" s="15"/>
      <c r="F36" s="16"/>
      <c r="G36" s="239"/>
      <c r="H36" s="161" t="s">
        <v>95</v>
      </c>
      <c r="I36" s="230">
        <f t="shared" si="0"/>
        <v>4925.13027797</v>
      </c>
      <c r="J36" s="230">
        <f t="shared" si="1"/>
        <v>351.23739449999999</v>
      </c>
      <c r="K36" s="230">
        <f t="shared" si="1"/>
        <v>241.63577174</v>
      </c>
      <c r="L36" s="230">
        <f t="shared" si="1"/>
        <v>19269.855933679999</v>
      </c>
      <c r="M36" s="221"/>
    </row>
    <row r="37" spans="1:13" ht="22.5" x14ac:dyDescent="0.2">
      <c r="A37" s="13"/>
      <c r="B37" s="13"/>
      <c r="C37" s="13"/>
      <c r="D37" s="14"/>
      <c r="E37" s="15"/>
      <c r="F37" s="16"/>
      <c r="G37" s="239"/>
      <c r="H37" s="161" t="s">
        <v>96</v>
      </c>
      <c r="I37" s="230">
        <f t="shared" si="0"/>
        <v>4847.5330111099993</v>
      </c>
      <c r="J37" s="230">
        <f t="shared" si="1"/>
        <v>128.23113273999999</v>
      </c>
      <c r="K37" s="230">
        <f t="shared" si="1"/>
        <v>226.39509889999999</v>
      </c>
      <c r="L37" s="230">
        <f t="shared" si="1"/>
        <v>19266.248501639999</v>
      </c>
      <c r="M37" s="221"/>
    </row>
    <row r="38" spans="1:13" ht="22.5" x14ac:dyDescent="0.2">
      <c r="A38" s="13"/>
      <c r="B38" s="13"/>
      <c r="C38" s="13"/>
      <c r="D38" s="14"/>
      <c r="E38" s="15"/>
      <c r="F38" s="16"/>
      <c r="G38" s="239"/>
      <c r="H38" s="161" t="s">
        <v>97</v>
      </c>
      <c r="I38" s="230">
        <f t="shared" si="0"/>
        <v>4760.6096289899997</v>
      </c>
      <c r="J38" s="230">
        <f t="shared" si="1"/>
        <v>126.36597393000001</v>
      </c>
      <c r="K38" s="230">
        <f t="shared" si="1"/>
        <v>230.28102222999999</v>
      </c>
      <c r="L38" s="230">
        <f t="shared" si="1"/>
        <v>20438.742745930002</v>
      </c>
      <c r="M38" s="221"/>
    </row>
    <row r="39" spans="1:13" ht="22.5" x14ac:dyDescent="0.2">
      <c r="A39" s="13"/>
      <c r="B39" s="13"/>
      <c r="C39" s="13"/>
      <c r="D39" s="14"/>
      <c r="E39" s="15"/>
      <c r="F39" s="16"/>
      <c r="G39" s="239"/>
      <c r="H39" s="161" t="s">
        <v>98</v>
      </c>
      <c r="I39" s="230">
        <f t="shared" si="0"/>
        <v>4587.4542465300001</v>
      </c>
      <c r="J39" s="230">
        <f t="shared" si="1"/>
        <v>127.91634449</v>
      </c>
      <c r="K39" s="230">
        <f t="shared" si="1"/>
        <v>227.63009775</v>
      </c>
      <c r="L39" s="230">
        <f t="shared" si="1"/>
        <v>20440.449911430002</v>
      </c>
      <c r="M39" s="221"/>
    </row>
    <row r="40" spans="1:13" ht="22.5" x14ac:dyDescent="0.2">
      <c r="A40" s="13"/>
      <c r="B40" s="13"/>
      <c r="C40" s="13"/>
      <c r="D40" s="14"/>
      <c r="E40" s="15"/>
      <c r="F40" s="16"/>
      <c r="G40" s="239"/>
      <c r="H40" s="161" t="s">
        <v>99</v>
      </c>
      <c r="I40" s="230">
        <f t="shared" si="0"/>
        <v>4752.0792126800006</v>
      </c>
      <c r="J40" s="230">
        <f t="shared" si="1"/>
        <v>132.77592043999999</v>
      </c>
      <c r="K40" s="230">
        <f t="shared" si="1"/>
        <v>220.70745797999999</v>
      </c>
      <c r="L40" s="230">
        <f t="shared" si="1"/>
        <v>20510.666417020002</v>
      </c>
      <c r="M40" s="221"/>
    </row>
    <row r="41" spans="1:13" ht="22.5" x14ac:dyDescent="0.2">
      <c r="A41" s="13"/>
      <c r="B41" s="13"/>
      <c r="C41" s="13"/>
      <c r="D41" s="14"/>
      <c r="E41" s="15"/>
      <c r="F41" s="16"/>
      <c r="G41" s="239"/>
      <c r="H41" s="161" t="s">
        <v>100</v>
      </c>
      <c r="I41" s="230"/>
      <c r="J41" s="230"/>
      <c r="K41" s="230"/>
      <c r="L41" s="230"/>
      <c r="M41" s="221"/>
    </row>
    <row r="42" spans="1:13" ht="22.5" x14ac:dyDescent="0.2">
      <c r="A42" s="13"/>
      <c r="B42" s="13"/>
      <c r="C42" s="13"/>
      <c r="D42" s="14"/>
      <c r="E42" s="15"/>
      <c r="F42" s="16"/>
      <c r="G42" s="239"/>
      <c r="H42" s="161" t="s">
        <v>101</v>
      </c>
      <c r="I42" s="230"/>
      <c r="J42" s="230"/>
      <c r="K42" s="230"/>
      <c r="L42" s="230"/>
      <c r="M42" s="221"/>
    </row>
    <row r="43" spans="1:13" ht="22.5" x14ac:dyDescent="0.2">
      <c r="A43" s="13"/>
      <c r="B43" s="13"/>
      <c r="C43" s="13"/>
      <c r="D43" s="14"/>
      <c r="E43" s="15"/>
      <c r="F43" s="16"/>
      <c r="G43" s="239"/>
      <c r="H43" s="161" t="s">
        <v>102</v>
      </c>
      <c r="I43" s="230"/>
      <c r="J43" s="230"/>
      <c r="K43" s="230"/>
      <c r="L43" s="230"/>
      <c r="M43" s="221"/>
    </row>
    <row r="44" spans="1:13" ht="22.5" x14ac:dyDescent="0.2">
      <c r="G44" s="100"/>
      <c r="H44" s="161" t="s">
        <v>103</v>
      </c>
      <c r="I44" s="230"/>
      <c r="J44" s="230"/>
      <c r="K44" s="230"/>
      <c r="L44" s="230"/>
      <c r="M44" s="221"/>
    </row>
    <row r="45" spans="1:13" ht="22.5" x14ac:dyDescent="0.2">
      <c r="F45" s="12">
        <v>5523710511.1199999</v>
      </c>
      <c r="G45" s="100"/>
      <c r="H45" s="161" t="s">
        <v>104</v>
      </c>
      <c r="I45" s="230"/>
      <c r="J45" s="230"/>
      <c r="K45" s="230"/>
      <c r="L45" s="230"/>
      <c r="M45" s="221"/>
    </row>
    <row r="46" spans="1:13" x14ac:dyDescent="0.2">
      <c r="G46" s="100"/>
      <c r="H46" s="161" t="s">
        <v>353</v>
      </c>
      <c r="I46" s="231">
        <v>4758479461.0900002</v>
      </c>
      <c r="J46" s="231">
        <v>408553007.76999998</v>
      </c>
      <c r="K46" s="231">
        <v>259326201.38999999</v>
      </c>
      <c r="L46" s="231">
        <v>18647753884.18</v>
      </c>
      <c r="M46" s="250"/>
    </row>
    <row r="47" spans="1:13" x14ac:dyDescent="0.2">
      <c r="G47" s="100"/>
      <c r="H47" s="223" t="s">
        <v>354</v>
      </c>
      <c r="I47" s="223">
        <v>4734128687.8500004</v>
      </c>
      <c r="J47" s="223">
        <v>342650056.74000001</v>
      </c>
      <c r="K47" s="223">
        <v>256206573.80000001</v>
      </c>
      <c r="L47" s="223">
        <v>17636688504.259998</v>
      </c>
      <c r="M47" s="250"/>
    </row>
    <row r="48" spans="1:13" x14ac:dyDescent="0.2">
      <c r="G48" s="100"/>
      <c r="H48" s="223" t="s">
        <v>355</v>
      </c>
      <c r="I48" s="223">
        <v>4925130277.9700003</v>
      </c>
      <c r="J48" s="223">
        <v>351237394.5</v>
      </c>
      <c r="K48" s="223">
        <v>241635771.74000001</v>
      </c>
      <c r="L48" s="223">
        <v>19269855933.68</v>
      </c>
      <c r="M48" s="250"/>
    </row>
    <row r="49" spans="7:13" x14ac:dyDescent="0.2">
      <c r="G49" s="100"/>
      <c r="H49" s="232" t="s">
        <v>356</v>
      </c>
      <c r="I49" s="223">
        <v>4847533011.1099997</v>
      </c>
      <c r="J49" s="223">
        <v>128231132.73999999</v>
      </c>
      <c r="K49" s="223">
        <v>226395098.90000001</v>
      </c>
      <c r="L49" s="223">
        <v>19266248501.639999</v>
      </c>
      <c r="M49" s="250"/>
    </row>
    <row r="50" spans="7:13" x14ac:dyDescent="0.2">
      <c r="G50" s="100"/>
      <c r="H50" s="223" t="s">
        <v>357</v>
      </c>
      <c r="I50" s="223">
        <v>4760609628.9899998</v>
      </c>
      <c r="J50" s="223">
        <v>126365973.93000001</v>
      </c>
      <c r="K50" s="223">
        <v>230281022.22999999</v>
      </c>
      <c r="L50" s="223">
        <v>20438742745.93</v>
      </c>
      <c r="M50" s="250"/>
    </row>
    <row r="51" spans="7:13" x14ac:dyDescent="0.2">
      <c r="G51" s="100"/>
      <c r="H51" s="223" t="s">
        <v>358</v>
      </c>
      <c r="I51" s="223">
        <v>4587454246.5299997</v>
      </c>
      <c r="J51" s="223">
        <v>127916344.48999999</v>
      </c>
      <c r="K51" s="223">
        <v>227630097.75</v>
      </c>
      <c r="L51" s="223">
        <v>20440449911.43</v>
      </c>
      <c r="M51" s="250"/>
    </row>
    <row r="52" spans="7:13" x14ac:dyDescent="0.2">
      <c r="G52" s="100"/>
      <c r="H52" s="223" t="s">
        <v>359</v>
      </c>
      <c r="I52" s="223">
        <v>4752079212.6800003</v>
      </c>
      <c r="J52" s="223">
        <v>132775920.44</v>
      </c>
      <c r="K52" s="223">
        <v>220707457.97999999</v>
      </c>
      <c r="L52" s="223">
        <v>20510666417.02</v>
      </c>
      <c r="M52" s="250"/>
    </row>
    <row r="53" spans="7:13" x14ac:dyDescent="0.2">
      <c r="G53" s="100"/>
      <c r="H53" s="223" t="s">
        <v>360</v>
      </c>
      <c r="M53" s="250"/>
    </row>
    <row r="54" spans="7:13" x14ac:dyDescent="0.2">
      <c r="G54" s="100"/>
      <c r="H54" s="232" t="s">
        <v>361</v>
      </c>
      <c r="M54" s="250"/>
    </row>
    <row r="55" spans="7:13" x14ac:dyDescent="0.2">
      <c r="G55" s="100"/>
      <c r="H55" s="232" t="s">
        <v>375</v>
      </c>
      <c r="M55" s="250"/>
    </row>
    <row r="56" spans="7:13" x14ac:dyDescent="0.2">
      <c r="G56" s="100"/>
      <c r="H56" s="232" t="s">
        <v>363</v>
      </c>
      <c r="M56" s="250"/>
    </row>
    <row r="57" spans="7:13" x14ac:dyDescent="0.2">
      <c r="G57" s="100"/>
      <c r="H57" s="232" t="s">
        <v>364</v>
      </c>
      <c r="M57" s="221"/>
    </row>
    <row r="58" spans="7:13" x14ac:dyDescent="0.2">
      <c r="G58" s="100"/>
      <c r="M58" s="221"/>
    </row>
    <row r="59" spans="7:13" x14ac:dyDescent="0.2">
      <c r="G59" s="100"/>
      <c r="H59" s="235"/>
      <c r="I59" s="235"/>
      <c r="J59" s="235"/>
      <c r="K59" s="235"/>
      <c r="L59" s="235"/>
      <c r="M59" s="100"/>
    </row>
    <row r="60" spans="7:13" x14ac:dyDescent="0.2">
      <c r="G60" s="100"/>
      <c r="H60" s="235"/>
      <c r="I60" s="235"/>
      <c r="J60" s="235"/>
      <c r="K60" s="235"/>
      <c r="L60" s="235"/>
      <c r="M60" s="100"/>
    </row>
    <row r="61" spans="7:13" x14ac:dyDescent="0.2">
      <c r="G61" s="100"/>
      <c r="H61" s="235"/>
      <c r="I61" s="235"/>
      <c r="J61" s="235"/>
      <c r="K61" s="235"/>
      <c r="L61" s="235"/>
      <c r="M61" s="100"/>
    </row>
    <row r="62" spans="7:13" x14ac:dyDescent="0.2">
      <c r="G62" s="100"/>
      <c r="H62" s="235"/>
      <c r="I62" s="235"/>
      <c r="J62" s="235"/>
      <c r="K62" s="235"/>
      <c r="L62" s="235"/>
      <c r="M62" s="100"/>
    </row>
    <row r="63" spans="7:13" x14ac:dyDescent="0.2">
      <c r="G63" s="100"/>
      <c r="H63" s="235"/>
      <c r="I63" s="235"/>
      <c r="J63" s="235"/>
      <c r="K63" s="235"/>
      <c r="L63" s="235"/>
      <c r="M63" s="100"/>
    </row>
    <row r="64" spans="7:13" x14ac:dyDescent="0.2">
      <c r="G64" s="100"/>
      <c r="H64" s="235"/>
      <c r="I64" s="235"/>
      <c r="J64" s="235"/>
      <c r="K64" s="235"/>
      <c r="L64" s="235"/>
      <c r="M64" s="100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74109E-BC7F-4D91-8927-7CEC138A574C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Natalija Perkovič</cp:lastModifiedBy>
  <cp:lastPrinted>2016-07-04T12:20:40Z</cp:lastPrinted>
  <dcterms:created xsi:type="dcterms:W3CDTF">2004-08-02T10:44:45Z</dcterms:created>
  <dcterms:modified xsi:type="dcterms:W3CDTF">2017-01-03T10:40:59Z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4933800</vt:r8>
  </property>
</Properties>
</file>