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Arhiv/2017/Razsirjena statistika/"/>
    </mc:Choice>
  </mc:AlternateContent>
  <bookViews>
    <workbookView xWindow="0" yWindow="0" windowWidth="19200" windowHeight="95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page'!$A$1:$G$47</definedName>
    <definedName name="_xlnm.Print_Area" localSheetId="25">'Člani, Members'!$A$1:$C$15</definedName>
    <definedName name="_xlnm.Print_Area" localSheetId="2">'Kapitalizacija, Capitalisation'!$A$1:$F$39</definedName>
    <definedName name="_xlnm.Print_Area" localSheetId="1">'Promet, Turnover'!$A$1:$G$46</definedName>
    <definedName name="_xlnm.Print_Area" localSheetId="26">'Spremembe pri VP,Changes in sec'!$A$1:$E$46</definedName>
    <definedName name="_xlnm.Print_Area" localSheetId="24">'VP, Securities'!$A$1:$I$136</definedName>
  </definedNames>
  <calcPr calcId="171027"/>
</workbook>
</file>

<file path=xl/calcChain.xml><?xml version="1.0" encoding="utf-8"?>
<calcChain xmlns="http://schemas.openxmlformats.org/spreadsheetml/2006/main">
  <c r="F7" i="186" l="1"/>
  <c r="F8" i="186"/>
  <c r="F9" i="186"/>
  <c r="F10" i="186"/>
  <c r="F11" i="186"/>
  <c r="F12" i="186"/>
  <c r="F6" i="186"/>
  <c r="F5" i="186"/>
  <c r="F13" i="186"/>
  <c r="A6" i="186"/>
  <c r="A7" i="186" s="1"/>
  <c r="A8" i="186" s="1"/>
  <c r="A9" i="186" s="1"/>
  <c r="A10" i="186" s="1"/>
  <c r="A11" i="186" s="1"/>
  <c r="A12" i="186" s="1"/>
  <c r="A13" i="186" s="1"/>
  <c r="A5" i="30"/>
  <c r="A6" i="30" s="1"/>
  <c r="A7" i="30" s="1"/>
  <c r="A8" i="30" s="1"/>
  <c r="A9" i="30" s="1"/>
  <c r="A10" i="30" s="1"/>
  <c r="A11" i="30" s="1"/>
  <c r="A12" i="30" s="1"/>
  <c r="A15" i="131" l="1"/>
  <c r="A16" i="131" s="1"/>
  <c r="A17" i="131" s="1"/>
  <c r="A18" i="131" s="1"/>
  <c r="A19" i="131" s="1"/>
  <c r="A20" i="131" s="1"/>
  <c r="A21" i="131" s="1"/>
  <c r="A22" i="131" s="1"/>
  <c r="A23" i="131" s="1"/>
  <c r="A24" i="131" s="1"/>
  <c r="A25" i="131" s="1"/>
  <c r="B15" i="188" l="1"/>
  <c r="G136" i="187" l="1"/>
  <c r="G126" i="187"/>
  <c r="F95" i="187"/>
  <c r="F51" i="187"/>
  <c r="F22" i="187"/>
  <c r="G13" i="187"/>
  <c r="F13" i="187"/>
  <c r="F139" i="187" l="1"/>
  <c r="F140" i="187" s="1"/>
  <c r="C15" i="188"/>
  <c r="I126" i="187" l="1"/>
  <c r="H126" i="187"/>
  <c r="G95" i="187" l="1"/>
  <c r="I36" i="186" l="1"/>
  <c r="J36" i="186"/>
  <c r="K36" i="186"/>
  <c r="L36" i="186"/>
  <c r="K36" i="30"/>
  <c r="L36" i="30"/>
  <c r="M36" i="30"/>
  <c r="N36" i="30"/>
  <c r="O36" i="30"/>
  <c r="P36" i="30"/>
  <c r="K30" i="30" l="1"/>
  <c r="L30" i="30"/>
  <c r="M30" i="30"/>
  <c r="N30" i="30"/>
  <c r="O30" i="30"/>
  <c r="P30" i="30"/>
  <c r="H95" i="187" l="1"/>
  <c r="I95" i="187"/>
  <c r="I35" i="186"/>
  <c r="J35" i="186"/>
  <c r="K35" i="186"/>
  <c r="L35" i="186"/>
  <c r="K35" i="30"/>
  <c r="L35" i="30"/>
  <c r="M35" i="30"/>
  <c r="N35" i="30"/>
  <c r="O35" i="30"/>
  <c r="P35" i="30"/>
  <c r="I33" i="186" l="1"/>
  <c r="J33" i="186"/>
  <c r="K33" i="186"/>
  <c r="L33" i="186"/>
  <c r="I34" i="186"/>
  <c r="J34" i="186"/>
  <c r="K34" i="186"/>
  <c r="L34" i="186"/>
  <c r="K33" i="30"/>
  <c r="L33" i="30"/>
  <c r="M33" i="30"/>
  <c r="N33" i="30"/>
  <c r="O33" i="30"/>
  <c r="P33" i="30"/>
  <c r="K34" i="30"/>
  <c r="L34" i="30"/>
  <c r="M34" i="30"/>
  <c r="N34" i="30"/>
  <c r="O34" i="30"/>
  <c r="P34" i="30"/>
  <c r="I32" i="186" l="1"/>
  <c r="J32" i="186"/>
  <c r="K32" i="186"/>
  <c r="L32" i="186"/>
  <c r="K32" i="30"/>
  <c r="L32" i="30"/>
  <c r="M32" i="30"/>
  <c r="N32" i="30"/>
  <c r="O32" i="30"/>
  <c r="P32" i="30"/>
  <c r="I31" i="186" l="1"/>
  <c r="J31" i="186"/>
  <c r="K31" i="186"/>
  <c r="L31" i="186"/>
  <c r="K31" i="30"/>
  <c r="L31" i="30"/>
  <c r="M31" i="30"/>
  <c r="N31" i="30"/>
  <c r="O31" i="30"/>
  <c r="P31" i="30"/>
  <c r="I30" i="186" l="1"/>
  <c r="J30" i="186"/>
  <c r="K30" i="186"/>
  <c r="L30" i="186"/>
  <c r="I136" i="187" l="1"/>
  <c r="H136" i="187"/>
  <c r="G22" i="187"/>
  <c r="I29" i="186"/>
  <c r="J29" i="186"/>
  <c r="K29" i="186"/>
  <c r="L29" i="186"/>
  <c r="K29" i="30"/>
  <c r="L29" i="30"/>
  <c r="M29" i="30"/>
  <c r="N29" i="30"/>
  <c r="O29" i="30"/>
  <c r="P29" i="30"/>
  <c r="K28" i="30" l="1"/>
  <c r="L28" i="30"/>
  <c r="H13" i="187"/>
  <c r="I13" i="187"/>
  <c r="H22" i="187"/>
  <c r="I22" i="187"/>
  <c r="I28" i="186"/>
  <c r="J28" i="186"/>
  <c r="K28" i="186"/>
  <c r="L28" i="186"/>
  <c r="M28" i="30" l="1"/>
  <c r="N28" i="30"/>
  <c r="O28" i="30"/>
  <c r="P28" i="30"/>
  <c r="I51" i="187" l="1"/>
  <c r="I139" i="187" s="1"/>
  <c r="I140" i="187" s="1"/>
  <c r="H51" i="187"/>
  <c r="H139" i="187" s="1"/>
  <c r="G51" i="187"/>
  <c r="G139" i="187" s="1"/>
  <c r="G140" i="187" s="1"/>
</calcChain>
</file>

<file path=xl/sharedStrings.xml><?xml version="1.0" encoding="utf-8"?>
<sst xmlns="http://schemas.openxmlformats.org/spreadsheetml/2006/main" count="821" uniqueCount="523">
  <si>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</si>
  <si>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</si>
  <si>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</si>
  <si>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</si>
  <si>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</si>
  <si>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</si>
  <si>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</si>
  <si>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</si>
  <si>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</si>
  <si>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</si>
  <si>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</si>
  <si>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</si>
  <si>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</si>
  <si>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</si>
  <si>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</si>
  <si>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</si>
  <si>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</si>
  <si>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</si>
  <si>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</si>
  <si>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</si>
  <si>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</si>
  <si>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</si>
  <si>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</si>
  <si>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</si>
  <si>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</si>
  <si>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</si>
  <si>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</si>
  <si>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</si>
  <si>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</si>
  <si>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</si>
  <si>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</si>
  <si>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</si>
  <si>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</si>
  <si>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</si>
  <si>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</si>
  <si>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</si>
  <si>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</si>
  <si>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</si>
  <si>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</si>
  <si>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</si>
  <si>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</si>
  <si>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</si>
  <si>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</si>
  <si>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</si>
  <si>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</si>
  <si>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</si>
  <si>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</si>
  <si>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</si>
  <si>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</si>
  <si>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</si>
  <si>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</si>
  <si>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</si>
  <si>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</si>
  <si>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</si>
  <si>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</si>
  <si>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</si>
  <si>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</si>
  <si>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</si>
  <si>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</si>
  <si>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</si>
  <si>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</si>
  <si>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</si>
  <si>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</si>
  <si>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</si>
  <si>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</si>
  <si>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</si>
  <si>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</si>
  <si>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</si>
  <si>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</si>
  <si>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</si>
  <si>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</si>
  <si>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</si>
  <si>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</si>
  <si>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</si>
  <si>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</si>
  <si>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</si>
  <si>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</si>
  <si>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</si>
  <si>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</si>
  <si>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</si>
  <si>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</si>
  <si>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</si>
  <si>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</si>
  <si>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</si>
  <si>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</si>
  <si>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</si>
  <si>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</si>
  <si>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</si>
  <si>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</si>
  <si>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</si>
  <si>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</si>
  <si>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</si>
  <si>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</si>
  <si>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</si>
  <si>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</si>
  <si>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</si>
  <si>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</si>
  <si>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</si>
  <si>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</si>
  <si>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</si>
  <si>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</si>
  <si>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</si>
  <si>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</si>
  <si>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</si>
  <si>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</si>
  <si>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</si>
  <si>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</si>
  <si>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</si>
  <si>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</si>
  <si>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</si>
  <si>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</si>
  <si>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</si>
  <si>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</si>
  <si>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</si>
  <si>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</si>
  <si>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</si>
  <si>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</si>
  <si>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</si>
  <si>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</si>
  <si>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</si>
  <si>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</si>
  <si>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</si>
  <si>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</si>
  <si>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</si>
  <si>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</si>
  <si>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</si>
  <si>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</si>
  <si>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</si>
  <si>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</si>
  <si>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</si>
  <si>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</si>
  <si>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</si>
  <si>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</si>
  <si>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</si>
  <si>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</si>
  <si>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</si>
  <si>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</si>
  <si>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</si>
  <si>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</si>
  <si>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</si>
  <si>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</si>
  <si>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</si>
  <si>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</si>
  <si>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</si>
  <si>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</si>
  <si>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</si>
  <si>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</si>
  <si>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</si>
  <si>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</si>
  <si>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</si>
  <si>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</si>
  <si>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</si>
  <si>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</si>
  <si>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</si>
  <si>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</si>
  <si>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</si>
  <si>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</si>
  <si>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</si>
  <si>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</si>
  <si>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</si>
  <si>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</si>
  <si>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</si>
  <si>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</si>
  <si>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</si>
  <si>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</si>
  <si>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</si>
  <si>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</si>
  <si>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</si>
  <si>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</si>
  <si>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</si>
  <si>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</si>
  <si>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</si>
  <si>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</si>
  <si>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</si>
  <si>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</si>
  <si>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</si>
  <si>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</si>
  <si>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</si>
  <si>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</si>
  <si>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</si>
  <si>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</si>
  <si>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</si>
  <si>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</si>
  <si>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</si>
  <si>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</si>
  <si>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</si>
  <si>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</si>
  <si>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</si>
  <si>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</si>
  <si>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</si>
  <si>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</si>
  <si>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</si>
  <si>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</si>
  <si>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</si>
  <si>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</si>
  <si>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</si>
  <si>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</si>
  <si>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</si>
  <si>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</si>
  <si>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</si>
  <si>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</si>
  <si>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</si>
  <si>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</si>
  <si>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</si>
  <si>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</si>
  <si>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</si>
  <si>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</si>
  <si>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</si>
  <si>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</si>
  <si>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</si>
  <si>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</si>
  <si>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</si>
  <si>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</si>
  <si>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</si>
  <si>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</si>
  <si>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</si>
  <si>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</si>
  <si>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</si>
  <si>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</si>
  <si>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</si>
  <si>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</si>
  <si>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</si>
  <si>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</si>
  <si>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</si>
  <si>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</si>
  <si>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</si>
  <si>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</si>
  <si>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</si>
  <si>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</si>
  <si>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</si>
  <si>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</si>
  <si>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</si>
  <si>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</si>
  <si>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</si>
  <si>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</si>
  <si>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</si>
  <si>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</si>
  <si>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</si>
  <si>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</si>
  <si>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</si>
  <si>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</si>
  <si>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</si>
  <si>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</si>
  <si>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</si>
  <si>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</si>
  <si>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</si>
  <si>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</si>
  <si>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</si>
  <si>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</si>
  <si>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</si>
  <si>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</si>
  <si>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</si>
  <si>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</si>
  <si>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</si>
  <si>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</si>
  <si>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</si>
  <si>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</si>
  <si>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</si>
  <si>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</si>
  <si>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</si>
  <si>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</si>
  <si>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</si>
  <si>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</si>
  <si>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</si>
  <si>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</si>
  <si>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</si>
  <si>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</si>
  <si>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KOMERCIALNI ZAPIS MERCATOR 10.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</si>
  <si>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</si>
  <si>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</si>
  <si>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</si>
  <si>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</si>
  <si>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</si>
  <si>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</si>
  <si>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</si>
  <si>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</si>
  <si>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</si>
  <si>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</si>
  <si>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</si>
  <si>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</si>
  <si>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</si>
  <si>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</si>
  <si>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</si>
  <si>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</si>
  <si>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</si>
  <si>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</si>
  <si>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</si>
  <si>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</si>
  <si>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</si>
  <si>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</si>
  <si>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</si>
  <si>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</si>
  <si>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</si>
  <si>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</si>
  <si>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</si>
  <si>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</si>
  <si>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</si>
  <si>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</si>
  <si>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</si>
  <si>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</si>
  <si>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</si>
  <si>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</si>
  <si>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</si>
  <si>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</si>
  <si>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</si>
  <si>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</si>
  <si>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</si>
  <si>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</si>
  <si>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</si>
  <si>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</si>
  <si>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</si>
  <si>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</si>
  <si>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</si>
  <si>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</si>
  <si>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</si>
  <si>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</si>
  <si>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</si>
  <si>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</si>
  <si>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</si>
  <si>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</si>
  <si>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</si>
  <si>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</si>
  <si>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</si>
  <si>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</si>
  <si>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</si>
  <si>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</si>
  <si>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</si>
  <si>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</si>
  <si>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</si>
  <si>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</si>
  <si>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</si>
  <si>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</si>
  <si>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</si>
  <si>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</si>
  <si>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t>TRIMESEČNE ZAKLADNE MENICE 164. IZDAJA</t>
  </si>
  <si>
    <t>TZ164</t>
  </si>
  <si>
    <t>SI0002501896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</si>
  <si>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</si>
  <si>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</si>
  <si>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</si>
  <si>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</si>
  <si>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</si>
  <si>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</si>
  <si>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t xml:space="preserve">    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    </t>
    </r>
    <r>
      <rPr>
        <i/>
        <sz val="12"/>
        <rFont val="Tahoma"/>
        <family val="2"/>
        <charset val="238"/>
      </rPr>
      <t xml:space="preserve"> Entry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</si>
  <si>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</si>
  <si>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</si>
  <si>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</si>
  <si>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</si>
  <si>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</si>
  <si>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</si>
  <si>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</si>
  <si>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</si>
  <si>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</si>
  <si>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</si>
  <si>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</si>
  <si>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</si>
  <si>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</si>
  <si>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</si>
  <si>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</si>
  <si>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</si>
  <si>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</si>
  <si>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</si>
  <si>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</si>
  <si>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</si>
  <si>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</si>
  <si>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</si>
  <si>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</si>
  <si>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</si>
  <si>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Trg delnic - </t>
    </r>
    <r>
      <rPr>
        <b/>
        <sz val="12"/>
        <rFont val="Tahoma"/>
        <family val="2"/>
        <charset val="238"/>
      </rPr>
      <t>Vstopna kotacija</t>
    </r>
    <r>
      <rPr>
        <sz val="12"/>
        <rFont val="Tahoma"/>
        <family val="2"/>
        <charset val="238"/>
      </rPr>
      <t xml:space="preserve">
Entry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</si>
  <si>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</si>
  <si>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</si>
  <si>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</si>
  <si>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</si>
  <si>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</si>
  <si>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</si>
  <si>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</si>
  <si>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</si>
  <si>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Tahoma"/>
        <family val="2"/>
        <charset val="238"/>
      </rPr>
      <t xml:space="preserve">
Entry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</si>
  <si>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</si>
  <si>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</si>
  <si>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</si>
  <si>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</si>
  <si>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</si>
  <si>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</si>
  <si>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</si>
  <si>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</si>
  <si>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Trg delnic
</t>
    </r>
    <r>
      <rPr>
        <sz val="12"/>
        <color theme="0" tint="-0.14999847407452621"/>
        <rFont val="Tahoma"/>
        <family val="2"/>
        <charset val="238"/>
      </rPr>
      <t>Equity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</si>
  <si>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</si>
  <si>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</si>
  <si>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</si>
  <si>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>Vstopna kotacija</t>
    </r>
    <r>
      <rPr>
        <sz val="12"/>
        <color theme="0" tint="-0.14999847407452621"/>
        <rFont val="Tahoma"/>
        <family val="2"/>
        <charset val="238"/>
      </rPr>
      <t xml:space="preserve">
Entry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</si>
  <si>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</si>
  <si>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</si>
  <si>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</si>
  <si>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</si>
  <si>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</si>
  <si>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</si>
  <si>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</si>
  <si>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</si>
  <si>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</si>
  <si>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DELNICE - VSTOPNA KOTACIJA
</t>
    </r>
    <r>
      <rPr>
        <i/>
        <sz val="12"/>
        <rFont val="Tahoma"/>
        <family val="2"/>
        <charset val="238"/>
      </rPr>
      <t>SHARES - ENTRY MARKET</t>
    </r>
  </si>
  <si>
    <r>
      <t xml:space="preserve">Borzni član
</t>
    </r>
    <r>
      <rPr>
        <i/>
        <sz val="10"/>
        <color theme="1"/>
        <rFont val="Tahoma"/>
        <family val="2"/>
        <charset val="238"/>
      </rPr>
      <t>Member</t>
    </r>
  </si>
  <si>
    <r>
      <t xml:space="preserve">Skupaj
</t>
    </r>
    <r>
      <rPr>
        <i/>
        <sz val="10"/>
        <color theme="1"/>
        <rFont val="Tahoma"/>
        <family val="2"/>
        <charset val="238"/>
      </rPr>
      <t>Total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</si>
  <si>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</si>
  <si>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</si>
  <si>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</si>
  <si>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</si>
  <si>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</si>
  <si>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</si>
  <si>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POVEČANJE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</si>
  <si>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</si>
  <si>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</si>
  <si>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</si>
  <si>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</si>
  <si>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</si>
  <si>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>Trg delnic -</t>
    </r>
    <r>
      <rPr>
        <b/>
        <sz val="12"/>
        <rFont val="Tahoma"/>
        <family val="2"/>
        <charset val="238"/>
      </rPr>
      <t xml:space="preserve"> Vstopna kotacija</t>
    </r>
    <r>
      <rPr>
        <sz val="12"/>
        <rFont val="Tahoma"/>
        <family val="2"/>
        <charset val="238"/>
      </rPr>
      <t xml:space="preserve">
Entry Market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</si>
  <si>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</si>
  <si>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</si>
  <si>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</si>
  <si>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</si>
  <si>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</si>
  <si>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</si>
  <si>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</si>
  <si>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</si>
  <si>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</si>
  <si>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</si>
  <si>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</si>
  <si>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</si>
  <si>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Delnice - Vstopna kotacija
(v EUR)
</t>
    </r>
    <r>
      <rPr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</si>
  <si>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</si>
  <si>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</si>
  <si>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</si>
  <si>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</si>
  <si>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</si>
  <si>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</si>
  <si>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Delnice - Standardna kotacija (v EUR)
</t>
    </r>
    <r>
      <rPr>
        <i/>
        <sz val="12"/>
        <color theme="1"/>
        <rFont val="Tahoma"/>
        <family val="2"/>
        <charset val="238"/>
      </rPr>
      <t>Shares - Standard Market (in EUR)</t>
    </r>
  </si>
  <si>
    <r>
      <t xml:space="preserve">Delnice - Vstopna kotacija
(v EUR)
</t>
    </r>
    <r>
      <rPr>
        <i/>
        <sz val="12"/>
        <color theme="1"/>
        <rFont val="Tahoma"/>
        <family val="2"/>
        <charset val="238"/>
      </rPr>
      <t>Shares - Entry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</si>
  <si>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</si>
  <si>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Skupni promet
(v EUR)
</t>
    </r>
    <r>
      <rPr>
        <i/>
        <sz val="10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</si>
  <si>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10"/>
        <color theme="1"/>
        <rFont val="Tahoma"/>
        <family val="2"/>
        <charset val="238"/>
      </rPr>
      <t>Share in 
turnover</t>
    </r>
  </si>
  <si>
    <t>PETROL 3. IZDAJA</t>
  </si>
  <si>
    <t>PET3</t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</si>
  <si>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</si>
  <si>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</si>
  <si>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</si>
  <si>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DELNICE Z NAJVEČJO TRŽNO KAPITALIZACIJO NA DAN 31.12.2017
</t>
    </r>
    <r>
      <rPr>
        <i/>
        <sz val="12"/>
        <rFont val="Tahoma"/>
        <family val="2"/>
        <charset val="238"/>
      </rPr>
      <t>SHARES WITH THE HIGHEST MARKET CAPITALISATION AS AT 31 DEC 2017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</si>
  <si>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</si>
  <si>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</si>
  <si>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</si>
  <si>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>Število vrednostnih papirjev</t>
    </r>
    <r>
      <rPr>
        <sz val="12"/>
        <color theme="1"/>
        <rFont val="Tahoma"/>
        <family val="2"/>
        <charset val="238"/>
      </rPr>
      <t xml:space="preserve">
Number of securities</t>
    </r>
    <r>
      <rPr>
        <b/>
        <sz val="12"/>
        <color theme="1"/>
        <rFont val="Tahoma"/>
        <family val="2"/>
        <charset val="238"/>
      </rPr>
      <t xml:space="preserve">
31.12.2017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</si>
  <si>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</t>
    </r>
    <r>
      <rPr>
        <b/>
        <sz val="12"/>
        <color theme="1"/>
        <rFont val="Tahoma"/>
        <family val="2"/>
        <charset val="238"/>
      </rPr>
      <t>)
31.12.2017</t>
    </r>
  </si>
  <si>
    <t>KOMERCIALNI ZAPIS SIJ 4. IZDAJA</t>
  </si>
  <si>
    <t>SIK04</t>
  </si>
  <si>
    <t>SI0032501965</t>
  </si>
  <si>
    <r>
      <rPr>
        <b/>
        <sz val="10"/>
        <rFont val="Tahoma"/>
        <family val="2"/>
        <charset val="238"/>
      </rPr>
      <t>Ostali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10"/>
        <rFont val="Tahoma"/>
        <family val="2"/>
        <charset val="238"/>
      </rPr>
      <t>Others</t>
    </r>
  </si>
  <si>
    <r>
      <t xml:space="preserve">VELIKOST TRGA V LETU 2017
</t>
    </r>
    <r>
      <rPr>
        <i/>
        <sz val="12"/>
        <rFont val="Tahoma"/>
        <family val="2"/>
        <charset val="238"/>
      </rPr>
      <t>MARKET SIZE IN YEAR 2017</t>
    </r>
  </si>
  <si>
    <r>
      <t xml:space="preserve">Leto 
</t>
    </r>
    <r>
      <rPr>
        <i/>
        <sz val="12"/>
        <color theme="1"/>
        <rFont val="Tahoma"/>
        <family val="2"/>
        <charset val="238"/>
      </rPr>
      <t xml:space="preserve">Year </t>
    </r>
  </si>
  <si>
    <r>
      <t xml:space="preserve">NAJPROMETNEJŠE DELNICE V LETU 2017
</t>
    </r>
    <r>
      <rPr>
        <i/>
        <sz val="12"/>
        <rFont val="Tahoma"/>
        <family val="2"/>
        <charset val="238"/>
      </rPr>
      <t>MOST TRADED SHARES IN YEAR 2017</t>
    </r>
  </si>
  <si>
    <r>
      <t xml:space="preserve">NAJPROMETNEJŠI DOLŽNIŠKI VP V LETU 2017
</t>
    </r>
    <r>
      <rPr>
        <i/>
        <sz val="12"/>
        <rFont val="Tahoma"/>
        <family val="2"/>
        <charset val="238"/>
      </rPr>
      <t>MOST TRADED DEBT SECURITIES IN YEAR 2017</t>
    </r>
  </si>
  <si>
    <t xml:space="preserve">Leto </t>
  </si>
  <si>
    <r>
      <t xml:space="preserve">BORZNI PROMET PO SEGMENTIH PO LETIH
</t>
    </r>
    <r>
      <rPr>
        <i/>
        <sz val="12"/>
        <rFont val="Tahoma"/>
        <family val="2"/>
        <charset val="238"/>
      </rPr>
      <t>TURNOVER BY TYPE OF SECURITIES IN YEARS</t>
    </r>
  </si>
  <si>
    <r>
      <t xml:space="preserve">TRŽNA KAPITALIZACIJA PO SEGMENTIH PO LETIH
</t>
    </r>
    <r>
      <rPr>
        <i/>
        <sz val="12"/>
        <rFont val="Tahoma"/>
        <family val="2"/>
        <charset val="238"/>
      </rPr>
      <t>MARKET CAPITALISATION BY TYPE OF SECURITIES IN YEARS</t>
    </r>
  </si>
  <si>
    <t>SI0031102211</t>
  </si>
  <si>
    <t>SI0031110743</t>
  </si>
  <si>
    <t>SI0031103334</t>
  </si>
  <si>
    <t>SI0032103291</t>
  </si>
  <si>
    <t>SI0002103396</t>
  </si>
  <si>
    <t>SI0002102570</t>
  </si>
  <si>
    <t>SI0002101671</t>
  </si>
  <si>
    <t>SI0032103135</t>
  </si>
  <si>
    <t>DVANAJSTMESEČNE ZAKLADNE MENICE 67. IZDAJA</t>
  </si>
  <si>
    <t>DZ67</t>
  </si>
  <si>
    <t>SI0002501441</t>
  </si>
  <si>
    <t>DVANAJSTMESEČNE ZAKLADNE MENICE 68. IZDAJA</t>
  </si>
  <si>
    <t>DZ68</t>
  </si>
  <si>
    <t>SI0002501474</t>
  </si>
  <si>
    <t>DVANAJSTMESEČNE ZAKLADNE MENICE 69. IZDAJA</t>
  </si>
  <si>
    <t>DZ69</t>
  </si>
  <si>
    <t>SI0002501508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</si>
  <si>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</si>
  <si>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</si>
  <si>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</si>
  <si>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</si>
  <si>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</si>
  <si>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</si>
  <si>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</si>
  <si>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</si>
  <si>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</si>
  <si>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</si>
  <si>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</si>
  <si>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</si>
  <si>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5. IZDAJA</t>
  </si>
  <si>
    <t>OZ5</t>
  </si>
  <si>
    <t>SI0002103560</t>
  </si>
  <si>
    <t>OSEMNAJSTMESEČNE ZAKLADNE MENICE 6. IZDAJA</t>
  </si>
  <si>
    <t>OZ6</t>
  </si>
  <si>
    <t>SI0002103610</t>
  </si>
  <si>
    <t>ŠESTMESEČNE ZAKLADNE MENICE 90. IZDAJA</t>
  </si>
  <si>
    <t>SZ90</t>
  </si>
  <si>
    <t>SI0002501631</t>
  </si>
  <si>
    <t>ŠESTMESEČNE ZAKLADNE MENICE 91. IZDAJA</t>
  </si>
  <si>
    <t>SZ91</t>
  </si>
  <si>
    <t>SI0002501748</t>
  </si>
  <si>
    <t>ŠESTMESEČNE ZAKLADNE MENICE 92. IZDAJA</t>
  </si>
  <si>
    <t>SZ92</t>
  </si>
  <si>
    <t>SI0002501771</t>
  </si>
  <si>
    <t>ŠESTMESEČNE ZAKLADNE MENICE 93. IZDAJA</t>
  </si>
  <si>
    <t>SZ93</t>
  </si>
  <si>
    <t>SI0002501805</t>
  </si>
  <si>
    <t>ŠESTMESEČNE ZAKLADNE MENICE 94. IZDAJA</t>
  </si>
  <si>
    <t>SZ94</t>
  </si>
  <si>
    <t>SI0002501839</t>
  </si>
  <si>
    <t>TRIMESEČNE ZAKLADNE MENICE 162. IZDAJA</t>
  </si>
  <si>
    <t>TZ162</t>
  </si>
  <si>
    <t>SI0002501730</t>
  </si>
  <si>
    <t>TRIMESEČNE ZAKLADNE MENICE 163. IZDAJA</t>
  </si>
  <si>
    <t>TZ163</t>
  </si>
  <si>
    <t>SI0002501821</t>
  </si>
  <si>
    <t>SI0032501569</t>
  </si>
  <si>
    <t>SI0032501619</t>
  </si>
  <si>
    <t>SI0032501692</t>
  </si>
  <si>
    <t>RAIFFEISEN CENTROBANK AG</t>
  </si>
  <si>
    <t>ABANKA d.d., 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</si>
</sst>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1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2"/>
      <color theme="1"/>
      <name val="Tahoma"/>
      <family val="2"/>
      <charset val="238"/>
    </font>
    <font>
      <i/>
      <sz val="10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8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3" fillId="57" borderId="27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0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0" applyNumberFormat="1" applyFont="1" applyFill="1" applyBorder="1"/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0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3" fontId="70" fillId="24" borderId="26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0" applyNumberFormat="1" applyFont="1" applyFill="1" applyBorder="1"/>
    <xf numFmtId="10" fontId="73" fillId="57" borderId="28" xfId="40" applyNumberFormat="1" applyFont="1" applyFill="1" applyBorder="1"/>
    <xf numFmtId="3" fontId="81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0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0" applyNumberFormat="1" applyFont="1" applyFill="1" applyBorder="1"/>
    <xf numFmtId="10" fontId="73" fillId="57" borderId="29" xfId="40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2" fillId="0" borderId="0" xfId="0" applyFont="1" applyBorder="1" applyAlignment="1">
      <alignment horizontal="left" wrapText="1"/>
    </xf>
    <xf numFmtId="0" fontId="82" fillId="24" borderId="0" xfId="0" applyFont="1" applyFill="1" applyBorder="1" applyAlignment="1">
      <alignment horizontal="left" wrapText="1"/>
    </xf>
    <xf numFmtId="0" fontId="82" fillId="24" borderId="0" xfId="0" applyFont="1" applyFill="1" applyBorder="1" applyAlignment="1">
      <alignment horizontal="left"/>
    </xf>
    <xf numFmtId="0" fontId="82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2" fillId="0" borderId="0" xfId="0" applyFont="1" applyAlignment="1">
      <alignment wrapText="1"/>
    </xf>
    <xf numFmtId="0" fontId="82" fillId="24" borderId="0" xfId="0" applyFont="1" applyFill="1" applyBorder="1" applyAlignment="1">
      <alignment wrapText="1"/>
    </xf>
    <xf numFmtId="0" fontId="83" fillId="24" borderId="0" xfId="0" applyFont="1" applyFill="1" applyBorder="1"/>
    <xf numFmtId="0" fontId="83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3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0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0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0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0" applyNumberFormat="1" applyFont="1" applyFill="1" applyBorder="1" applyAlignment="1">
      <alignment horizontal="right" wrapText="1"/>
    </xf>
    <xf numFmtId="0" fontId="82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0" applyNumberFormat="1" applyFont="1" applyFill="1" applyBorder="1" applyAlignment="1">
      <alignment horizontal="right" wrapText="1"/>
    </xf>
    <xf numFmtId="10" fontId="83" fillId="0" borderId="0" xfId="40" applyNumberFormat="1" applyFont="1"/>
    <xf numFmtId="0" fontId="82" fillId="24" borderId="0" xfId="0" applyFont="1" applyFill="1" applyBorder="1" applyAlignment="1">
      <alignment horizontal="center" wrapText="1"/>
    </xf>
    <xf numFmtId="0" fontId="83" fillId="24" borderId="0" xfId="0" applyFont="1" applyFill="1" applyBorder="1" applyAlignment="1">
      <alignment wrapText="1"/>
    </xf>
    <xf numFmtId="171" fontId="83" fillId="24" borderId="0" xfId="0" applyNumberFormat="1" applyFont="1" applyFill="1" applyBorder="1"/>
    <xf numFmtId="3" fontId="84" fillId="0" borderId="0" xfId="0" applyNumberFormat="1" applyFont="1"/>
    <xf numFmtId="3" fontId="83" fillId="24" borderId="0" xfId="0" applyNumberFormat="1" applyFont="1" applyFill="1" applyBorder="1"/>
    <xf numFmtId="17" fontId="83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0" xfId="0" applyNumberFormat="1" applyFont="1" applyFill="1" applyBorder="1" applyAlignment="1"/>
    <xf numFmtId="49" fontId="73" fillId="57" borderId="38" xfId="0" applyNumberFormat="1" applyFont="1" applyFill="1" applyBorder="1" applyAlignment="1"/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3" fontId="67" fillId="0" borderId="0" xfId="0" applyNumberFormat="1" applyFont="1" applyFill="1" applyBorder="1" applyAlignment="1">
      <alignment wrapText="1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5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49" fontId="86" fillId="56" borderId="29" xfId="0" applyNumberFormat="1" applyFont="1" applyFill="1" applyBorder="1" applyAlignment="1">
      <alignment horizontal="left" wrapText="1"/>
    </xf>
    <xf numFmtId="49" fontId="66" fillId="57" borderId="28" xfId="44" applyNumberFormat="1" applyFont="1" applyFill="1" applyBorder="1"/>
    <xf numFmtId="3" fontId="66" fillId="57" borderId="28" xfId="44" applyNumberFormat="1" applyFont="1" applyFill="1" applyBorder="1"/>
    <xf numFmtId="49" fontId="66" fillId="24" borderId="10" xfId="44" applyNumberFormat="1" applyFont="1" applyFill="1" applyBorder="1"/>
    <xf numFmtId="3" fontId="66" fillId="24" borderId="10" xfId="44" applyNumberFormat="1" applyFont="1" applyFill="1" applyBorder="1"/>
    <xf numFmtId="49" fontId="66" fillId="57" borderId="10" xfId="44" applyNumberFormat="1" applyFont="1" applyFill="1" applyBorder="1"/>
    <xf numFmtId="3" fontId="66" fillId="57" borderId="10" xfId="44" applyNumberFormat="1" applyFont="1" applyFill="1" applyBorder="1"/>
    <xf numFmtId="49" fontId="66" fillId="24" borderId="10" xfId="49" applyNumberFormat="1" applyFont="1" applyFill="1" applyBorder="1"/>
    <xf numFmtId="49" fontId="66" fillId="57" borderId="24" xfId="44" applyNumberFormat="1" applyFont="1" applyFill="1" applyBorder="1" applyAlignment="1">
      <alignment wrapText="1"/>
    </xf>
    <xf numFmtId="3" fontId="66" fillId="57" borderId="24" xfId="44" applyNumberFormat="1" applyFont="1" applyFill="1" applyBorder="1"/>
    <xf numFmtId="49" fontId="86" fillId="24" borderId="26" xfId="0" applyNumberFormat="1" applyFont="1" applyFill="1" applyBorder="1" applyAlignment="1">
      <alignment horizontal="left" wrapText="1"/>
    </xf>
    <xf numFmtId="3" fontId="86" fillId="24" borderId="26" xfId="0" applyNumberFormat="1" applyFont="1" applyFill="1" applyBorder="1"/>
    <xf numFmtId="0" fontId="88" fillId="0" borderId="0" xfId="0" applyFont="1"/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57" borderId="10" xfId="0" applyNumberFormat="1" applyFont="1" applyFill="1" applyBorder="1" applyAlignment="1">
      <alignment horizontal="left"/>
    </xf>
    <xf numFmtId="49" fontId="73" fillId="57" borderId="10" xfId="0" applyNumberFormat="1" applyFont="1" applyFill="1" applyBorder="1" applyAlignment="1">
      <alignment horizontal="center"/>
    </xf>
    <xf numFmtId="49" fontId="73" fillId="57" borderId="10" xfId="0" applyNumberFormat="1" applyFont="1" applyFill="1" applyBorder="1" applyAlignment="1">
      <alignment horizontal="center" wrapText="1"/>
    </xf>
    <xf numFmtId="14" fontId="73" fillId="57" borderId="10" xfId="0" applyNumberFormat="1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left"/>
    </xf>
    <xf numFmtId="49" fontId="73" fillId="24" borderId="28" xfId="0" applyNumberFormat="1" applyFont="1" applyFill="1" applyBorder="1" applyAlignment="1">
      <alignment horizontal="center"/>
    </xf>
    <xf numFmtId="49" fontId="73" fillId="24" borderId="28" xfId="0" applyNumberFormat="1" applyFont="1" applyFill="1" applyBorder="1" applyAlignment="1">
      <alignment horizontal="center" wrapText="1"/>
    </xf>
    <xf numFmtId="14" fontId="73" fillId="24" borderId="28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49" fontId="67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wrapText="1"/>
    </xf>
    <xf numFmtId="49" fontId="73" fillId="0" borderId="0" xfId="0" applyNumberFormat="1" applyFont="1" applyFill="1" applyBorder="1" applyAlignment="1">
      <alignment horizontal="center" wrapText="1"/>
    </xf>
    <xf numFmtId="49" fontId="73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horizontal="center" wrapText="1"/>
    </xf>
    <xf numFmtId="49" fontId="73" fillId="0" borderId="0" xfId="46" applyNumberFormat="1" applyFont="1" applyFill="1" applyBorder="1" applyAlignment="1">
      <alignment horizontal="right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0" applyNumberFormat="1" applyFont="1" applyFill="1" applyBorder="1"/>
    <xf numFmtId="10" fontId="73" fillId="24" borderId="29" xfId="40" applyNumberFormat="1" applyFont="1" applyFill="1" applyBorder="1"/>
    <xf numFmtId="49" fontId="67" fillId="0" borderId="11" xfId="0" applyNumberFormat="1" applyFont="1" applyFill="1" applyBorder="1" applyAlignment="1">
      <alignment horizontal="left" wrapText="1"/>
    </xf>
    <xf numFmtId="0" fontId="70" fillId="0" borderId="0" xfId="0" applyFont="1" applyAlignment="1">
      <alignment wrapText="1"/>
    </xf>
    <xf numFmtId="3" fontId="66" fillId="24" borderId="12" xfId="44" applyNumberFormat="1" applyFont="1" applyFill="1" applyBorder="1"/>
    <xf numFmtId="49" fontId="70" fillId="56" borderId="40" xfId="0" applyNumberFormat="1" applyFont="1" applyFill="1" applyBorder="1" applyAlignment="1">
      <alignment horizontal="center" wrapText="1"/>
    </xf>
    <xf numFmtId="14" fontId="70" fillId="56" borderId="40" xfId="0" applyNumberFormat="1" applyFont="1" applyFill="1" applyBorder="1" applyAlignment="1">
      <alignment horizontal="center" wrapText="1"/>
    </xf>
    <xf numFmtId="49" fontId="73" fillId="57" borderId="40" xfId="0" applyNumberFormat="1" applyFont="1" applyFill="1" applyBorder="1"/>
    <xf numFmtId="4" fontId="73" fillId="57" borderId="40" xfId="0" applyNumberFormat="1" applyFont="1" applyFill="1" applyBorder="1"/>
    <xf numFmtId="3" fontId="73" fillId="57" borderId="40" xfId="0" applyNumberFormat="1" applyFont="1" applyFill="1" applyBorder="1"/>
    <xf numFmtId="0" fontId="67" fillId="0" borderId="32" xfId="0" applyFont="1" applyBorder="1"/>
    <xf numFmtId="3" fontId="67" fillId="0" borderId="39" xfId="0" applyNumberFormat="1" applyFont="1" applyBorder="1"/>
    <xf numFmtId="3" fontId="67" fillId="0" borderId="34" xfId="0" applyNumberFormat="1" applyFont="1" applyBorder="1"/>
    <xf numFmtId="0" fontId="67" fillId="0" borderId="41" xfId="0" applyFont="1" applyBorder="1"/>
    <xf numFmtId="4" fontId="67" fillId="0" borderId="26" xfId="0" applyNumberFormat="1" applyFont="1" applyBorder="1"/>
    <xf numFmtId="0" fontId="86" fillId="56" borderId="29" xfId="0" applyFont="1" applyFill="1" applyBorder="1" applyAlignment="1">
      <alignment horizontal="center" wrapText="1"/>
    </xf>
    <xf numFmtId="172" fontId="66" fillId="57" borderId="28" xfId="40" applyNumberFormat="1" applyFont="1" applyFill="1" applyBorder="1"/>
    <xf numFmtId="172" fontId="66" fillId="24" borderId="10" xfId="40" applyNumberFormat="1" applyFont="1" applyFill="1" applyBorder="1"/>
    <xf numFmtId="172" fontId="66" fillId="57" borderId="10" xfId="40" applyNumberFormat="1" applyFont="1" applyFill="1" applyBorder="1"/>
    <xf numFmtId="172" fontId="66" fillId="57" borderId="24" xfId="40" applyNumberFormat="1" applyFont="1" applyFill="1" applyBorder="1"/>
    <xf numFmtId="172" fontId="86" fillId="24" borderId="26" xfId="0" applyNumberFormat="1" applyFont="1" applyFill="1" applyBorder="1" applyAlignment="1">
      <alignment horizontal="right"/>
    </xf>
    <xf numFmtId="1" fontId="73" fillId="57" borderId="10" xfId="0" applyNumberFormat="1" applyFont="1" applyFill="1" applyBorder="1" applyAlignment="1">
      <alignment horizontal="left" vertical="center"/>
    </xf>
    <xf numFmtId="1" fontId="73" fillId="57" borderId="28" xfId="0" applyNumberFormat="1" applyFont="1" applyFill="1" applyBorder="1" applyAlignment="1">
      <alignment horizontal="left" vertical="center"/>
    </xf>
    <xf numFmtId="49" fontId="73" fillId="24" borderId="30" xfId="0" applyNumberFormat="1" applyFont="1" applyFill="1" applyBorder="1" applyAlignment="1"/>
    <xf numFmtId="49" fontId="73" fillId="24" borderId="38" xfId="0" applyNumberFormat="1" applyFont="1" applyFill="1" applyBorder="1" applyAlignment="1"/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horizontal="left" wrapText="1"/>
    </xf>
    <xf numFmtId="0" fontId="73" fillId="57" borderId="35" xfId="0" applyFont="1" applyFill="1" applyBorder="1" applyAlignment="1">
      <alignment horizontal="left" wrapText="1"/>
    </xf>
    <xf numFmtId="0" fontId="73" fillId="57" borderId="31" xfId="0" applyFont="1" applyFill="1" applyBorder="1" applyAlignment="1">
      <alignment wrapText="1"/>
    </xf>
    <xf numFmtId="0" fontId="73" fillId="57" borderId="33" xfId="0" applyFont="1" applyFill="1" applyBorder="1" applyAlignment="1">
      <alignment wrapText="1"/>
    </xf>
    <xf numFmtId="0" fontId="70" fillId="24" borderId="32" xfId="0" applyFont="1" applyFill="1" applyBorder="1" applyAlignment="1">
      <alignment horizontal="left" wrapText="1"/>
    </xf>
    <xf numFmtId="0" fontId="70" fillId="24" borderId="39" xfId="0" applyFont="1" applyFill="1" applyBorder="1" applyAlignment="1">
      <alignment horizontal="left"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2" fillId="24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0" fontId="82" fillId="24" borderId="0" xfId="0" applyFont="1" applyFill="1" applyBorder="1" applyAlignment="1">
      <alignment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24" borderId="32" xfId="0" applyNumberFormat="1" applyFont="1" applyFill="1" applyBorder="1" applyAlignment="1">
      <alignment horizontal="left" wrapText="1"/>
    </xf>
    <xf numFmtId="49" fontId="70" fillId="24" borderId="34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11" xfId="0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2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8">
    <cellStyle name="20% - Accent1" xfId="1" builtinId="3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" xfId="2" builtinId="34" customBuiltin="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" xfId="3" builtinId="38" customBuiltin="1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" xfId="4" builtinId="42" customBuiltin="1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" xfId="5" builtinId="46" customBuiltin="1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" xfId="6" builtinId="50" customBuiltin="1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% - Accent1" xfId="7" builtinId="3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" xfId="8" builtinId="35" customBuiltin="1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" xfId="9" builtinId="39" customBuiltin="1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" xfId="10" builtinId="43" customBuiltin="1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" xfId="11" builtinId="47" customBuiltin="1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" xfId="12" builtinId="51" customBuiltin="1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% - Accent1" xfId="13" builtinId="32" customBuiltin="1"/>
    <cellStyle name="60% - Accent1 2" xfId="96"/>
    <cellStyle name="60% - Accent1 2 2" xfId="175"/>
    <cellStyle name="60% - Accent1 3" xfId="95"/>
    <cellStyle name="60% - Accent2" xfId="14" builtinId="36" customBuiltin="1"/>
    <cellStyle name="60% - Accent2 2" xfId="98"/>
    <cellStyle name="60% - Accent2 2 2" xfId="176"/>
    <cellStyle name="60% - Accent2 3" xfId="97"/>
    <cellStyle name="60% - Accent3" xfId="15" builtinId="40" customBuiltin="1"/>
    <cellStyle name="60% - Accent3 2" xfId="99"/>
    <cellStyle name="60% - Accent3 2 2" xfId="177"/>
    <cellStyle name="60% - Accent3 3" xfId="100"/>
    <cellStyle name="60% - Accent4" xfId="16" builtinId="44" customBuiltin="1"/>
    <cellStyle name="60% - Accent4 2" xfId="101"/>
    <cellStyle name="60% - Accent4 2 2" xfId="178"/>
    <cellStyle name="60% - Accent4 3" xfId="102"/>
    <cellStyle name="60% - Accent5" xfId="17" builtinId="48" customBuiltin="1"/>
    <cellStyle name="60% - Accent5 2" xfId="104"/>
    <cellStyle name="60% - Accent5 2 2" xfId="179"/>
    <cellStyle name="60% - Accent5 3" xfId="103"/>
    <cellStyle name="60% - Accent6" xfId="18" builtinId="52" customBuiltin="1"/>
    <cellStyle name="60% - Accent6 2" xfId="105"/>
    <cellStyle name="60% - Accent6 2 2" xfId="180"/>
    <cellStyle name="60% - Accent6 3" xfId="106"/>
    <cellStyle name="Accent1" xfId="19" builtinId="29" customBuiltin="1"/>
    <cellStyle name="Accent1 2" xfId="108"/>
    <cellStyle name="Accent1 2 2" xfId="181"/>
    <cellStyle name="Accent1 3" xfId="107"/>
    <cellStyle name="Accent2" xfId="20" builtinId="33" customBuiltin="1"/>
    <cellStyle name="Accent2 2" xfId="110"/>
    <cellStyle name="Accent2 2 2" xfId="182"/>
    <cellStyle name="Accent2 3" xfId="109"/>
    <cellStyle name="Accent3" xfId="21" builtinId="37" customBuiltin="1"/>
    <cellStyle name="Accent3 2" xfId="112"/>
    <cellStyle name="Accent3 2 2" xfId="183"/>
    <cellStyle name="Accent3 3" xfId="111"/>
    <cellStyle name="Accent4" xfId="22" builtinId="41" customBuiltin="1"/>
    <cellStyle name="Accent4 2" xfId="114"/>
    <cellStyle name="Accent4 2 2" xfId="184"/>
    <cellStyle name="Accent4 3" xfId="113"/>
    <cellStyle name="Accent5" xfId="23" builtinId="45" customBuiltin="1"/>
    <cellStyle name="Accent5 2" xfId="116"/>
    <cellStyle name="Accent5 2 2" xfId="185"/>
    <cellStyle name="Accent5 3" xfId="115"/>
    <cellStyle name="Accent6" xfId="24" builtinId="49" customBuiltin="1"/>
    <cellStyle name="Accent6 2" xfId="118"/>
    <cellStyle name="Accent6 2 2" xfId="186"/>
    <cellStyle name="Accent6 3" xfId="117"/>
    <cellStyle name="Bad" xfId="25" builtinId="27" customBuiltin="1"/>
    <cellStyle name="Bad 2" xfId="120"/>
    <cellStyle name="Bad 2 2" xfId="187"/>
    <cellStyle name="Bad 3" xfId="119"/>
    <cellStyle name="Calculation" xfId="26" builtinId="22" customBuiltin="1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" xfId="27" builtinId="23" customBuiltin="1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5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" xfId="28" builtinId="4"/>
    <cellStyle name="Currency 17" xfId="614"/>
    <cellStyle name="Currency 17 2" xfId="1958"/>
    <cellStyle name="Currency 17 3" xfId="4684"/>
    <cellStyle name="Currency 2" xfId="46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Explanatory Text" xfId="29" builtinId="53" customBuiltin="1"/>
    <cellStyle name="Explanatory Text 2" xfId="127"/>
    <cellStyle name="Explanatory Text 2 2" xfId="190"/>
    <cellStyle name="Explanatory Text 3" xfId="126"/>
    <cellStyle name="Good" xfId="30" builtinId="26" customBuiltin="1"/>
    <cellStyle name="Good 2" xfId="129"/>
    <cellStyle name="Good 2 2" xfId="191"/>
    <cellStyle name="Good 3" xfId="128"/>
    <cellStyle name="Heading 1" xfId="31" builtinId="16" customBuiltin="1"/>
    <cellStyle name="Heading 1 2" xfId="131"/>
    <cellStyle name="Heading 1 2 2" xfId="192"/>
    <cellStyle name="Heading 1 3" xfId="130"/>
    <cellStyle name="Heading 2" xfId="32" builtinId="17" customBuiltin="1"/>
    <cellStyle name="Heading 2 2" xfId="133"/>
    <cellStyle name="Heading 2 2 2" xfId="193"/>
    <cellStyle name="Heading 2 3" xfId="132"/>
    <cellStyle name="Heading 3" xfId="33" builtinId="18" customBuiltin="1"/>
    <cellStyle name="Heading 3 2" xfId="135"/>
    <cellStyle name="Heading 3 2 2" xfId="194"/>
    <cellStyle name="Heading 3 3" xfId="134"/>
    <cellStyle name="Heading 4" xfId="34" builtinId="19" customBuiltin="1"/>
    <cellStyle name="Heading 4 2" xfId="137"/>
    <cellStyle name="Heading 4 2 2" xfId="195"/>
    <cellStyle name="Heading 4 3" xfId="136"/>
    <cellStyle name="Hyperlink 2" xfId="47"/>
    <cellStyle name="Hyperlink 2 2" xfId="374"/>
    <cellStyle name="Hyperlink 2 3" xfId="66"/>
    <cellStyle name="Hyperlink 3" xfId="51"/>
    <cellStyle name="Hyperlink 3 2" xfId="278"/>
    <cellStyle name="Hyperlink 4" xfId="57"/>
    <cellStyle name="Input" xfId="35" builtinId="20" customBuiltin="1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Linked Cell" xfId="36" builtinId="24" customBuiltin="1"/>
    <cellStyle name="Linked Cell 2" xfId="141"/>
    <cellStyle name="Linked Cell 2 2" xfId="197"/>
    <cellStyle name="Linked Cell 3" xfId="140"/>
    <cellStyle name="Neutral" xfId="37" builtinId="28" customBuiltin="1"/>
    <cellStyle name="Neutral 2" xfId="143"/>
    <cellStyle name="Neutral 2 2" xfId="198"/>
    <cellStyle name="Neutral 3" xfId="142"/>
    <cellStyle name="Normal" xfId="0" builtinId="0"/>
    <cellStyle name="Normal 10" xfId="26680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4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rmal_PrometClani_Sbulb_292" xfId="49"/>
    <cellStyle name="Note" xfId="38" builtinId="10" customBuiltin="1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utput" xfId="39" builtinId="21" customBuiltin="1"/>
    <cellStyle name="Output 2" xfId="152"/>
    <cellStyle name="Output 2 2" xfId="199"/>
    <cellStyle name="Output 3" xfId="151"/>
    <cellStyle name="Percent" xfId="40" builtinId="5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8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Standard_Daten von Rene Stahl_24Mai2005" xfId="235"/>
    <cellStyle name="Title" xfId="41" builtinId="15" customBuiltin="1"/>
    <cellStyle name="Title 2" xfId="154"/>
    <cellStyle name="Total" xfId="42" builtinId="25" customBuiltin="1"/>
    <cellStyle name="Total 2" xfId="156"/>
    <cellStyle name="Total 2 2" xfId="200"/>
    <cellStyle name="Total 3" xfId="155"/>
    <cellStyle name="Warning Text" xfId="43" builtinId="11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32968"/>
        <c:axId val="694033360"/>
      </c:lineChart>
      <c:catAx>
        <c:axId val="69403296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336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403336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2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Turnover'!$K$27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numRef>
              <c:f>'Promet, Turnover'!$J$28:$J$36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'Promet, Turnover'!$K$28:$K$36</c:f>
              <c:numCache>
                <c:formatCode>#,##0.0</c:formatCode>
                <c:ptCount val="9"/>
                <c:pt idx="0">
                  <c:v>485.76417385000002</c:v>
                </c:pt>
                <c:pt idx="1">
                  <c:v>288.01016047000002</c:v>
                </c:pt>
                <c:pt idx="2">
                  <c:v>344.72834672000005</c:v>
                </c:pt>
                <c:pt idx="3">
                  <c:v>270.16259337000002</c:v>
                </c:pt>
                <c:pt idx="4">
                  <c:v>274.96930750999996</c:v>
                </c:pt>
                <c:pt idx="5">
                  <c:v>375.33803692000004</c:v>
                </c:pt>
                <c:pt idx="6">
                  <c:v>268.65288581999999</c:v>
                </c:pt>
                <c:pt idx="7">
                  <c:v>280.22719274000002</c:v>
                </c:pt>
                <c:pt idx="8">
                  <c:v>299.22801887999998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Turnover'!$L$27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numRef>
              <c:f>'Promet, Turnover'!$J$28:$J$36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'Promet, Turnover'!$L$28:$L$36</c:f>
              <c:numCache>
                <c:formatCode>#,##0.0</c:formatCode>
                <c:ptCount val="9"/>
                <c:pt idx="0">
                  <c:v>208.53001</c:v>
                </c:pt>
                <c:pt idx="1">
                  <c:v>57.592095999999998</c:v>
                </c:pt>
                <c:pt idx="2">
                  <c:v>25.475994</c:v>
                </c:pt>
                <c:pt idx="3">
                  <c:v>16.944554</c:v>
                </c:pt>
                <c:pt idx="4">
                  <c:v>14.128408</c:v>
                </c:pt>
                <c:pt idx="5">
                  <c:v>155.61047500000001</c:v>
                </c:pt>
                <c:pt idx="6">
                  <c:v>40.914718999999998</c:v>
                </c:pt>
                <c:pt idx="7">
                  <c:v>7.9552560000000003</c:v>
                </c:pt>
                <c:pt idx="8">
                  <c:v>5.0909659999999999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Turnover'!$M$27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numRef>
              <c:f>'Promet, Turnover'!$J$28:$J$36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'Promet, Turnover'!$M$28:$M$36</c:f>
              <c:numCache>
                <c:formatCode>#,##0.0</c:formatCode>
                <c:ptCount val="9"/>
                <c:pt idx="0">
                  <c:v>25.515641590000001</c:v>
                </c:pt>
                <c:pt idx="1">
                  <c:v>15.18966743</c:v>
                </c:pt>
                <c:pt idx="2">
                  <c:v>24.271761980000001</c:v>
                </c:pt>
                <c:pt idx="3">
                  <c:v>15.759049989999999</c:v>
                </c:pt>
                <c:pt idx="4">
                  <c:v>10.290980359999999</c:v>
                </c:pt>
                <c:pt idx="5">
                  <c:v>77.115884319999992</c:v>
                </c:pt>
                <c:pt idx="6">
                  <c:v>24.09950431</c:v>
                </c:pt>
                <c:pt idx="7">
                  <c:v>24.795845199999999</c:v>
                </c:pt>
                <c:pt idx="8">
                  <c:v>30.24905261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Turnover'!$N$26:$N$27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numRef>
              <c:f>'Promet, Turnover'!$J$28:$J$36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'Promet, Turnover'!$N$28:$N$36</c:f>
              <c:numCache>
                <c:formatCode>#,##0.0</c:formatCode>
                <c:ptCount val="9"/>
                <c:pt idx="0">
                  <c:v>156.34445500000001</c:v>
                </c:pt>
                <c:pt idx="1">
                  <c:v>108.902647</c:v>
                </c:pt>
                <c:pt idx="2">
                  <c:v>59.579776000000003</c:v>
                </c:pt>
                <c:pt idx="3">
                  <c:v>55.393335999999998</c:v>
                </c:pt>
                <c:pt idx="4">
                  <c:v>86.078935000000001</c:v>
                </c:pt>
                <c:pt idx="5">
                  <c:v>69.033092999999994</c:v>
                </c:pt>
                <c:pt idx="6">
                  <c:v>55.882966000000003</c:v>
                </c:pt>
                <c:pt idx="7">
                  <c:v>18.575323999999998</c:v>
                </c:pt>
                <c:pt idx="8">
                  <c:v>10.669064000000001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Turnover'!$O$26:$O$27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numRef>
              <c:f>'Promet, Turnover'!$J$28:$J$36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'Promet, Turnover'!$P$28:$P$36</c:f>
              <c:numCache>
                <c:formatCode>#,##0.0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0.2698702</c:v>
                </c:pt>
                <c:pt idx="4">
                  <c:v>4.5173247199999995</c:v>
                </c:pt>
                <c:pt idx="5">
                  <c:v>9.0533348</c:v>
                </c:pt>
                <c:pt idx="6">
                  <c:v>3.5125366000000002</c:v>
                </c:pt>
                <c:pt idx="7">
                  <c:v>2.1214094999999999</c:v>
                </c:pt>
                <c:pt idx="8">
                  <c:v>2.2074235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Turnover'!$P$26:$P$27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numRef>
              <c:f>'Promet, Turnover'!$J$28:$J$36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'Promet, Turnover'!$P$28:$P$39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0.2698702</c:v>
                </c:pt>
                <c:pt idx="4">
                  <c:v>4.5173247199999995</c:v>
                </c:pt>
                <c:pt idx="5">
                  <c:v>9.0533348</c:v>
                </c:pt>
                <c:pt idx="6">
                  <c:v>3.5125366000000002</c:v>
                </c:pt>
                <c:pt idx="7">
                  <c:v>2.1214094999999999</c:v>
                </c:pt>
                <c:pt idx="8">
                  <c:v>2.2074235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044336"/>
        <c:axId val="693900264"/>
      </c:barChart>
      <c:catAx>
        <c:axId val="6940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3900264"/>
        <c:crosses val="autoZero"/>
        <c:auto val="1"/>
        <c:lblAlgn val="ctr"/>
        <c:lblOffset val="100"/>
        <c:noMultiLvlLbl val="0"/>
      </c:catAx>
      <c:valAx>
        <c:axId val="693900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9404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247141447778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Capitalisation'!$I$27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numRef>
              <c:f>'Kapitalizacija, Capitalisation'!$H$28:$H$39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'Kapitalizacija, Capitalisation'!$I$28:$I$39</c:f>
              <c:numCache>
                <c:formatCode>#,##0.0</c:formatCode>
                <c:ptCount val="12"/>
                <c:pt idx="0">
                  <c:v>5247.5374785499998</c:v>
                </c:pt>
                <c:pt idx="1">
                  <c:v>4713.8960174399999</c:v>
                </c:pt>
                <c:pt idx="2">
                  <c:v>3696.0519810100004</c:v>
                </c:pt>
                <c:pt idx="3">
                  <c:v>3991.7185899199999</c:v>
                </c:pt>
                <c:pt idx="4">
                  <c:v>4487.49057404</c:v>
                </c:pt>
                <c:pt idx="5">
                  <c:v>5217.0880887700005</c:v>
                </c:pt>
                <c:pt idx="6">
                  <c:v>4848.9653450200003</c:v>
                </c:pt>
                <c:pt idx="7">
                  <c:v>4563.0631430200001</c:v>
                </c:pt>
                <c:pt idx="8">
                  <c:v>4791.5472570399997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Capitalisation'!$J$27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numRef>
              <c:f>'Kapitalizacija, Capitalisation'!$H$28:$H$39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'Kapitalizacija, Capitalisation'!$J$28:$J$39</c:f>
              <c:numCache>
                <c:formatCode>#,##0.0</c:formatCode>
                <c:ptCount val="12"/>
                <c:pt idx="0">
                  <c:v>2206.9251649600001</c:v>
                </c:pt>
                <c:pt idx="1">
                  <c:v>1498.4846840799999</c:v>
                </c:pt>
                <c:pt idx="2">
                  <c:v>578.18791920000001</c:v>
                </c:pt>
                <c:pt idx="3">
                  <c:v>317.84056314999998</c:v>
                </c:pt>
                <c:pt idx="4">
                  <c:v>234.91357889</c:v>
                </c:pt>
                <c:pt idx="5">
                  <c:v>580.92312351999999</c:v>
                </c:pt>
                <c:pt idx="6">
                  <c:v>413.93541185999999</c:v>
                </c:pt>
                <c:pt idx="7">
                  <c:v>118.81968026999999</c:v>
                </c:pt>
                <c:pt idx="8">
                  <c:v>117.84990773999999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Capitalisation'!$K$27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numRef>
              <c:f>'Kapitalizacija, Capitalisation'!$H$28:$H$39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'Kapitalizacija, Capitalisation'!$K$28:$K$39</c:f>
              <c:numCache>
                <c:formatCode>#,##0.0</c:formatCode>
                <c:ptCount val="12"/>
                <c:pt idx="0">
                  <c:v>1007.7554436</c:v>
                </c:pt>
                <c:pt idx="1">
                  <c:v>815.51143411999999</c:v>
                </c:pt>
                <c:pt idx="2">
                  <c:v>598.57273476</c:v>
                </c:pt>
                <c:pt idx="3">
                  <c:v>601.60722800999997</c:v>
                </c:pt>
                <c:pt idx="4">
                  <c:v>450.70517057000001</c:v>
                </c:pt>
                <c:pt idx="5">
                  <c:v>416.02555820999999</c:v>
                </c:pt>
                <c:pt idx="6">
                  <c:v>260.32353196999998</c:v>
                </c:pt>
                <c:pt idx="7">
                  <c:v>317.96188907999999</c:v>
                </c:pt>
                <c:pt idx="8">
                  <c:v>364.48763914999995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Capitalisation'!$L$26:$L$27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numRef>
              <c:f>'Kapitalizacija, Capitalisation'!$H$28:$H$39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'Kapitalizacija, Capitalisation'!$L$28:$L$39</c:f>
              <c:numCache>
                <c:formatCode>#,##0.0</c:formatCode>
                <c:ptCount val="12"/>
                <c:pt idx="0">
                  <c:v>10738.705087509999</c:v>
                </c:pt>
                <c:pt idx="1">
                  <c:v>13104.824984299999</c:v>
                </c:pt>
                <c:pt idx="2">
                  <c:v>14379.265866350001</c:v>
                </c:pt>
                <c:pt idx="3">
                  <c:v>12666.93708478</c:v>
                </c:pt>
                <c:pt idx="4">
                  <c:v>13901.488775989999</c:v>
                </c:pt>
                <c:pt idx="5">
                  <c:v>17520.162406700001</c:v>
                </c:pt>
                <c:pt idx="6">
                  <c:v>18645.354791409998</c:v>
                </c:pt>
                <c:pt idx="7">
                  <c:v>21117.228020040002</c:v>
                </c:pt>
                <c:pt idx="8">
                  <c:v>24386.819414490001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900656"/>
        <c:axId val="693901440"/>
      </c:barChart>
      <c:dateAx>
        <c:axId val="69390065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390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9390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 b="0" i="1"/>
                  <a:t>MARKET CAPITALIZATION (EURm</a:t>
                </a:r>
                <a:r>
                  <a:rPr lang="sl-SI" i="1"/>
                  <a:t>)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93900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86961637756702714"/>
          <c:w val="0.61370043242965622"/>
          <c:h val="0.128189010307797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1400"/>
        <c:axId val="694041592"/>
      </c:barChart>
      <c:catAx>
        <c:axId val="69403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41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1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42376"/>
        <c:axId val="694034144"/>
      </c:lineChart>
      <c:catAx>
        <c:axId val="6940423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41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940341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237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8456"/>
        <c:axId val="694035712"/>
      </c:barChart>
      <c:catAx>
        <c:axId val="69403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3571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845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39632"/>
        <c:axId val="694040024"/>
      </c:lineChart>
      <c:catAx>
        <c:axId val="6940396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002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404002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9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36496"/>
        <c:axId val="694036888"/>
      </c:barChart>
      <c:catAx>
        <c:axId val="69403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6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3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6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037672"/>
        <c:axId val="694040416"/>
      </c:lineChart>
      <c:catAx>
        <c:axId val="69403767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04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940404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3767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41200"/>
        <c:axId val="694046688"/>
      </c:barChart>
      <c:catAx>
        <c:axId val="69404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04668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940412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7038371753639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page'!$I$29:$I$274</c:f>
              <c:numCache>
                <c:formatCode>m/d/yyyy</c:formatCode>
                <c:ptCount val="246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42772</c:v>
                </c:pt>
                <c:pt idx="23">
                  <c:v>42773</c:v>
                </c:pt>
                <c:pt idx="24">
                  <c:v>42775</c:v>
                </c:pt>
                <c:pt idx="25">
                  <c:v>42776</c:v>
                </c:pt>
                <c:pt idx="26">
                  <c:v>42779</c:v>
                </c:pt>
                <c:pt idx="27">
                  <c:v>42780</c:v>
                </c:pt>
                <c:pt idx="28">
                  <c:v>42781</c:v>
                </c:pt>
                <c:pt idx="29">
                  <c:v>42782</c:v>
                </c:pt>
                <c:pt idx="30">
                  <c:v>42783</c:v>
                </c:pt>
                <c:pt idx="31">
                  <c:v>42786</c:v>
                </c:pt>
                <c:pt idx="32">
                  <c:v>42787</c:v>
                </c:pt>
                <c:pt idx="33">
                  <c:v>42788</c:v>
                </c:pt>
                <c:pt idx="34">
                  <c:v>42789</c:v>
                </c:pt>
                <c:pt idx="35">
                  <c:v>42790</c:v>
                </c:pt>
                <c:pt idx="36">
                  <c:v>42793</c:v>
                </c:pt>
                <c:pt idx="37">
                  <c:v>42794</c:v>
                </c:pt>
                <c:pt idx="38">
                  <c:v>42795</c:v>
                </c:pt>
                <c:pt idx="39">
                  <c:v>42796</c:v>
                </c:pt>
                <c:pt idx="40">
                  <c:v>42797</c:v>
                </c:pt>
                <c:pt idx="41">
                  <c:v>42800</c:v>
                </c:pt>
                <c:pt idx="42">
                  <c:v>42801</c:v>
                </c:pt>
                <c:pt idx="43">
                  <c:v>42802</c:v>
                </c:pt>
                <c:pt idx="44">
                  <c:v>42803</c:v>
                </c:pt>
                <c:pt idx="45">
                  <c:v>42804</c:v>
                </c:pt>
                <c:pt idx="46">
                  <c:v>42807</c:v>
                </c:pt>
                <c:pt idx="47">
                  <c:v>42808</c:v>
                </c:pt>
                <c:pt idx="48">
                  <c:v>42809</c:v>
                </c:pt>
                <c:pt idx="49">
                  <c:v>42810</c:v>
                </c:pt>
                <c:pt idx="50">
                  <c:v>42811</c:v>
                </c:pt>
                <c:pt idx="51">
                  <c:v>42814</c:v>
                </c:pt>
                <c:pt idx="52">
                  <c:v>42815</c:v>
                </c:pt>
                <c:pt idx="53">
                  <c:v>42816</c:v>
                </c:pt>
                <c:pt idx="54">
                  <c:v>42817</c:v>
                </c:pt>
                <c:pt idx="55">
                  <c:v>42818</c:v>
                </c:pt>
                <c:pt idx="56">
                  <c:v>42821</c:v>
                </c:pt>
                <c:pt idx="57">
                  <c:v>42822</c:v>
                </c:pt>
                <c:pt idx="58">
                  <c:v>42823</c:v>
                </c:pt>
                <c:pt idx="59">
                  <c:v>42824</c:v>
                </c:pt>
                <c:pt idx="60">
                  <c:v>42825</c:v>
                </c:pt>
                <c:pt idx="61">
                  <c:v>42828</c:v>
                </c:pt>
                <c:pt idx="62">
                  <c:v>42829</c:v>
                </c:pt>
                <c:pt idx="63">
                  <c:v>42830</c:v>
                </c:pt>
                <c:pt idx="64">
                  <c:v>42831</c:v>
                </c:pt>
                <c:pt idx="65">
                  <c:v>42832</c:v>
                </c:pt>
                <c:pt idx="66">
                  <c:v>42835</c:v>
                </c:pt>
                <c:pt idx="67">
                  <c:v>42836</c:v>
                </c:pt>
                <c:pt idx="68">
                  <c:v>42837</c:v>
                </c:pt>
                <c:pt idx="69">
                  <c:v>42838</c:v>
                </c:pt>
                <c:pt idx="70">
                  <c:v>42843</c:v>
                </c:pt>
                <c:pt idx="71">
                  <c:v>42844</c:v>
                </c:pt>
                <c:pt idx="72">
                  <c:v>42845</c:v>
                </c:pt>
                <c:pt idx="73">
                  <c:v>42846</c:v>
                </c:pt>
                <c:pt idx="74">
                  <c:v>42849</c:v>
                </c:pt>
                <c:pt idx="75">
                  <c:v>42850</c:v>
                </c:pt>
                <c:pt idx="76">
                  <c:v>42851</c:v>
                </c:pt>
                <c:pt idx="77">
                  <c:v>42853</c:v>
                </c:pt>
                <c:pt idx="78">
                  <c:v>42858</c:v>
                </c:pt>
                <c:pt idx="79">
                  <c:v>42859</c:v>
                </c:pt>
                <c:pt idx="80">
                  <c:v>42860</c:v>
                </c:pt>
                <c:pt idx="81">
                  <c:v>42863</c:v>
                </c:pt>
                <c:pt idx="82">
                  <c:v>42864</c:v>
                </c:pt>
                <c:pt idx="83">
                  <c:v>42865</c:v>
                </c:pt>
                <c:pt idx="84">
                  <c:v>42866</c:v>
                </c:pt>
                <c:pt idx="85">
                  <c:v>42867</c:v>
                </c:pt>
                <c:pt idx="86">
                  <c:v>42870</c:v>
                </c:pt>
                <c:pt idx="87">
                  <c:v>42871</c:v>
                </c:pt>
                <c:pt idx="88">
                  <c:v>42872</c:v>
                </c:pt>
                <c:pt idx="89">
                  <c:v>42873</c:v>
                </c:pt>
                <c:pt idx="90">
                  <c:v>42874</c:v>
                </c:pt>
                <c:pt idx="91">
                  <c:v>42877</c:v>
                </c:pt>
                <c:pt idx="92">
                  <c:v>42878</c:v>
                </c:pt>
                <c:pt idx="93">
                  <c:v>42879</c:v>
                </c:pt>
                <c:pt idx="94">
                  <c:v>42880</c:v>
                </c:pt>
                <c:pt idx="95">
                  <c:v>42881</c:v>
                </c:pt>
                <c:pt idx="96">
                  <c:v>42884</c:v>
                </c:pt>
                <c:pt idx="97">
                  <c:v>42885</c:v>
                </c:pt>
                <c:pt idx="98">
                  <c:v>42886</c:v>
                </c:pt>
                <c:pt idx="99">
                  <c:v>42887</c:v>
                </c:pt>
                <c:pt idx="100">
                  <c:v>42888</c:v>
                </c:pt>
                <c:pt idx="101">
                  <c:v>42891</c:v>
                </c:pt>
                <c:pt idx="102">
                  <c:v>42892</c:v>
                </c:pt>
                <c:pt idx="103">
                  <c:v>42893</c:v>
                </c:pt>
                <c:pt idx="104">
                  <c:v>42894</c:v>
                </c:pt>
                <c:pt idx="105">
                  <c:v>42895</c:v>
                </c:pt>
                <c:pt idx="106">
                  <c:v>42898</c:v>
                </c:pt>
                <c:pt idx="107">
                  <c:v>42899</c:v>
                </c:pt>
                <c:pt idx="108">
                  <c:v>42900</c:v>
                </c:pt>
                <c:pt idx="109">
                  <c:v>42901</c:v>
                </c:pt>
                <c:pt idx="110">
                  <c:v>42902</c:v>
                </c:pt>
                <c:pt idx="111">
                  <c:v>42905</c:v>
                </c:pt>
                <c:pt idx="112">
                  <c:v>42906</c:v>
                </c:pt>
                <c:pt idx="113">
                  <c:v>42907</c:v>
                </c:pt>
                <c:pt idx="114">
                  <c:v>42908</c:v>
                </c:pt>
                <c:pt idx="115">
                  <c:v>42909</c:v>
                </c:pt>
                <c:pt idx="116">
                  <c:v>42912</c:v>
                </c:pt>
                <c:pt idx="117">
                  <c:v>42913</c:v>
                </c:pt>
                <c:pt idx="118">
                  <c:v>42914</c:v>
                </c:pt>
                <c:pt idx="119">
                  <c:v>42915</c:v>
                </c:pt>
                <c:pt idx="120">
                  <c:v>42916</c:v>
                </c:pt>
                <c:pt idx="121">
                  <c:v>42919</c:v>
                </c:pt>
                <c:pt idx="122">
                  <c:v>42920</c:v>
                </c:pt>
                <c:pt idx="123">
                  <c:v>42921</c:v>
                </c:pt>
                <c:pt idx="124">
                  <c:v>42922</c:v>
                </c:pt>
                <c:pt idx="125">
                  <c:v>42923</c:v>
                </c:pt>
                <c:pt idx="126">
                  <c:v>42926</c:v>
                </c:pt>
                <c:pt idx="127">
                  <c:v>42927</c:v>
                </c:pt>
                <c:pt idx="128">
                  <c:v>42928</c:v>
                </c:pt>
                <c:pt idx="129">
                  <c:v>42929</c:v>
                </c:pt>
                <c:pt idx="130">
                  <c:v>42930</c:v>
                </c:pt>
                <c:pt idx="131">
                  <c:v>42933</c:v>
                </c:pt>
                <c:pt idx="132">
                  <c:v>42934</c:v>
                </c:pt>
                <c:pt idx="133">
                  <c:v>42935</c:v>
                </c:pt>
                <c:pt idx="134">
                  <c:v>42936</c:v>
                </c:pt>
                <c:pt idx="135">
                  <c:v>42937</c:v>
                </c:pt>
                <c:pt idx="136">
                  <c:v>42940</c:v>
                </c:pt>
                <c:pt idx="137">
                  <c:v>42941</c:v>
                </c:pt>
                <c:pt idx="138">
                  <c:v>42942</c:v>
                </c:pt>
                <c:pt idx="139">
                  <c:v>42943</c:v>
                </c:pt>
                <c:pt idx="140">
                  <c:v>42944</c:v>
                </c:pt>
                <c:pt idx="141">
                  <c:v>42947</c:v>
                </c:pt>
                <c:pt idx="142">
                  <c:v>42948</c:v>
                </c:pt>
                <c:pt idx="143">
                  <c:v>42949</c:v>
                </c:pt>
                <c:pt idx="144">
                  <c:v>42950</c:v>
                </c:pt>
                <c:pt idx="145">
                  <c:v>42951</c:v>
                </c:pt>
                <c:pt idx="146">
                  <c:v>42954</c:v>
                </c:pt>
                <c:pt idx="147">
                  <c:v>42955</c:v>
                </c:pt>
                <c:pt idx="148">
                  <c:v>42956</c:v>
                </c:pt>
                <c:pt idx="149">
                  <c:v>42957</c:v>
                </c:pt>
                <c:pt idx="150">
                  <c:v>42958</c:v>
                </c:pt>
                <c:pt idx="151">
                  <c:v>42961</c:v>
                </c:pt>
                <c:pt idx="152">
                  <c:v>42963</c:v>
                </c:pt>
                <c:pt idx="153">
                  <c:v>42964</c:v>
                </c:pt>
                <c:pt idx="154">
                  <c:v>42965</c:v>
                </c:pt>
                <c:pt idx="155">
                  <c:v>42968</c:v>
                </c:pt>
                <c:pt idx="156">
                  <c:v>42969</c:v>
                </c:pt>
                <c:pt idx="157">
                  <c:v>42970</c:v>
                </c:pt>
                <c:pt idx="158">
                  <c:v>42971</c:v>
                </c:pt>
                <c:pt idx="159">
                  <c:v>42972</c:v>
                </c:pt>
                <c:pt idx="160">
                  <c:v>42975</c:v>
                </c:pt>
                <c:pt idx="161">
                  <c:v>42976</c:v>
                </c:pt>
                <c:pt idx="162">
                  <c:v>42977</c:v>
                </c:pt>
                <c:pt idx="163">
                  <c:v>42978</c:v>
                </c:pt>
                <c:pt idx="164">
                  <c:v>42979</c:v>
                </c:pt>
                <c:pt idx="165">
                  <c:v>42982</c:v>
                </c:pt>
                <c:pt idx="166">
                  <c:v>42983</c:v>
                </c:pt>
                <c:pt idx="167">
                  <c:v>42984</c:v>
                </c:pt>
                <c:pt idx="168">
                  <c:v>42985</c:v>
                </c:pt>
                <c:pt idx="169">
                  <c:v>42986</c:v>
                </c:pt>
                <c:pt idx="170">
                  <c:v>42989</c:v>
                </c:pt>
                <c:pt idx="171">
                  <c:v>42990</c:v>
                </c:pt>
                <c:pt idx="172">
                  <c:v>42991</c:v>
                </c:pt>
                <c:pt idx="173">
                  <c:v>42992</c:v>
                </c:pt>
                <c:pt idx="174">
                  <c:v>42993</c:v>
                </c:pt>
                <c:pt idx="175">
                  <c:v>42996</c:v>
                </c:pt>
                <c:pt idx="176">
                  <c:v>42997</c:v>
                </c:pt>
                <c:pt idx="177">
                  <c:v>42998</c:v>
                </c:pt>
                <c:pt idx="178">
                  <c:v>42999</c:v>
                </c:pt>
                <c:pt idx="179">
                  <c:v>43000</c:v>
                </c:pt>
                <c:pt idx="180">
                  <c:v>43003</c:v>
                </c:pt>
                <c:pt idx="181">
                  <c:v>43004</c:v>
                </c:pt>
                <c:pt idx="182">
                  <c:v>43005</c:v>
                </c:pt>
                <c:pt idx="183">
                  <c:v>43006</c:v>
                </c:pt>
                <c:pt idx="184">
                  <c:v>43007</c:v>
                </c:pt>
                <c:pt idx="185">
                  <c:v>43010</c:v>
                </c:pt>
                <c:pt idx="186">
                  <c:v>43011</c:v>
                </c:pt>
                <c:pt idx="187">
                  <c:v>43012</c:v>
                </c:pt>
                <c:pt idx="188">
                  <c:v>43013</c:v>
                </c:pt>
                <c:pt idx="189">
                  <c:v>43014</c:v>
                </c:pt>
                <c:pt idx="190">
                  <c:v>43017</c:v>
                </c:pt>
                <c:pt idx="191">
                  <c:v>43018</c:v>
                </c:pt>
                <c:pt idx="192">
                  <c:v>43019</c:v>
                </c:pt>
                <c:pt idx="193">
                  <c:v>43020</c:v>
                </c:pt>
                <c:pt idx="194">
                  <c:v>43021</c:v>
                </c:pt>
                <c:pt idx="195">
                  <c:v>43024</c:v>
                </c:pt>
                <c:pt idx="196">
                  <c:v>43025</c:v>
                </c:pt>
                <c:pt idx="197">
                  <c:v>43026</c:v>
                </c:pt>
                <c:pt idx="198">
                  <c:v>43027</c:v>
                </c:pt>
                <c:pt idx="199">
                  <c:v>43028</c:v>
                </c:pt>
                <c:pt idx="200">
                  <c:v>43031</c:v>
                </c:pt>
                <c:pt idx="201">
                  <c:v>43032</c:v>
                </c:pt>
                <c:pt idx="202">
                  <c:v>43033</c:v>
                </c:pt>
                <c:pt idx="203">
                  <c:v>43034</c:v>
                </c:pt>
                <c:pt idx="204">
                  <c:v>43035</c:v>
                </c:pt>
                <c:pt idx="205">
                  <c:v>43038</c:v>
                </c:pt>
                <c:pt idx="206">
                  <c:v>43041</c:v>
                </c:pt>
                <c:pt idx="207">
                  <c:v>43042</c:v>
                </c:pt>
                <c:pt idx="208">
                  <c:v>43045</c:v>
                </c:pt>
                <c:pt idx="209">
                  <c:v>43046</c:v>
                </c:pt>
                <c:pt idx="210">
                  <c:v>43047</c:v>
                </c:pt>
                <c:pt idx="211">
                  <c:v>43048</c:v>
                </c:pt>
                <c:pt idx="212">
                  <c:v>43049</c:v>
                </c:pt>
                <c:pt idx="213">
                  <c:v>43052</c:v>
                </c:pt>
                <c:pt idx="214">
                  <c:v>43053</c:v>
                </c:pt>
                <c:pt idx="215">
                  <c:v>43054</c:v>
                </c:pt>
                <c:pt idx="216">
                  <c:v>43055</c:v>
                </c:pt>
                <c:pt idx="217">
                  <c:v>43056</c:v>
                </c:pt>
                <c:pt idx="218">
                  <c:v>43059</c:v>
                </c:pt>
                <c:pt idx="219">
                  <c:v>43060</c:v>
                </c:pt>
                <c:pt idx="220">
                  <c:v>43061</c:v>
                </c:pt>
                <c:pt idx="221">
                  <c:v>43062</c:v>
                </c:pt>
                <c:pt idx="222">
                  <c:v>43063</c:v>
                </c:pt>
                <c:pt idx="223">
                  <c:v>43066</c:v>
                </c:pt>
                <c:pt idx="224">
                  <c:v>43067</c:v>
                </c:pt>
                <c:pt idx="225">
                  <c:v>43068</c:v>
                </c:pt>
                <c:pt idx="226">
                  <c:v>43069</c:v>
                </c:pt>
                <c:pt idx="227">
                  <c:v>43070</c:v>
                </c:pt>
                <c:pt idx="228">
                  <c:v>43073</c:v>
                </c:pt>
                <c:pt idx="229">
                  <c:v>43074</c:v>
                </c:pt>
                <c:pt idx="230">
                  <c:v>43075</c:v>
                </c:pt>
                <c:pt idx="231">
                  <c:v>43076</c:v>
                </c:pt>
                <c:pt idx="232">
                  <c:v>43077</c:v>
                </c:pt>
                <c:pt idx="233">
                  <c:v>43080</c:v>
                </c:pt>
                <c:pt idx="234">
                  <c:v>43081</c:v>
                </c:pt>
                <c:pt idx="235">
                  <c:v>43082</c:v>
                </c:pt>
                <c:pt idx="236">
                  <c:v>43083</c:v>
                </c:pt>
                <c:pt idx="237">
                  <c:v>43084</c:v>
                </c:pt>
                <c:pt idx="238">
                  <c:v>43087</c:v>
                </c:pt>
                <c:pt idx="239">
                  <c:v>43088</c:v>
                </c:pt>
                <c:pt idx="240">
                  <c:v>43089</c:v>
                </c:pt>
                <c:pt idx="241">
                  <c:v>43090</c:v>
                </c:pt>
                <c:pt idx="242">
                  <c:v>43091</c:v>
                </c:pt>
                <c:pt idx="243">
                  <c:v>43096</c:v>
                </c:pt>
                <c:pt idx="244">
                  <c:v>43097</c:v>
                </c:pt>
                <c:pt idx="245">
                  <c:v>43098</c:v>
                </c:pt>
              </c:numCache>
            </c:numRef>
          </c:cat>
          <c:val>
            <c:numRef>
              <c:f>'1. stran,1 page'!$K$29:$K$274</c:f>
              <c:numCache>
                <c:formatCode>#,##0</c:formatCode>
                <c:ptCount val="246"/>
                <c:pt idx="0" formatCode="General">
                  <c:v>876</c:v>
                </c:pt>
                <c:pt idx="1">
                  <c:v>2277</c:v>
                </c:pt>
                <c:pt idx="2">
                  <c:v>1872</c:v>
                </c:pt>
                <c:pt idx="3" formatCode="General">
                  <c:v>1632</c:v>
                </c:pt>
                <c:pt idx="4" formatCode="General">
                  <c:v>1584</c:v>
                </c:pt>
                <c:pt idx="5">
                  <c:v>1201</c:v>
                </c:pt>
                <c:pt idx="6" formatCode="General">
                  <c:v>1535</c:v>
                </c:pt>
                <c:pt idx="7">
                  <c:v>1042</c:v>
                </c:pt>
                <c:pt idx="8">
                  <c:v>1047</c:v>
                </c:pt>
                <c:pt idx="9" formatCode="General">
                  <c:v>783</c:v>
                </c:pt>
                <c:pt idx="10" formatCode="General">
                  <c:v>1118</c:v>
                </c:pt>
                <c:pt idx="11" formatCode="General">
                  <c:v>802</c:v>
                </c:pt>
                <c:pt idx="12">
                  <c:v>1376</c:v>
                </c:pt>
                <c:pt idx="13">
                  <c:v>874</c:v>
                </c:pt>
                <c:pt idx="14" formatCode="General">
                  <c:v>425</c:v>
                </c:pt>
                <c:pt idx="15">
                  <c:v>1011</c:v>
                </c:pt>
                <c:pt idx="16">
                  <c:v>932</c:v>
                </c:pt>
                <c:pt idx="17">
                  <c:v>932</c:v>
                </c:pt>
                <c:pt idx="18" formatCode="General">
                  <c:v>687</c:v>
                </c:pt>
                <c:pt idx="19" formatCode="General">
                  <c:v>963</c:v>
                </c:pt>
                <c:pt idx="20">
                  <c:v>1025</c:v>
                </c:pt>
                <c:pt idx="21">
                  <c:v>871</c:v>
                </c:pt>
                <c:pt idx="22">
                  <c:v>2964</c:v>
                </c:pt>
                <c:pt idx="23" formatCode="General">
                  <c:v>1999</c:v>
                </c:pt>
                <c:pt idx="24" formatCode="General">
                  <c:v>1490</c:v>
                </c:pt>
                <c:pt idx="25" formatCode="General">
                  <c:v>2113</c:v>
                </c:pt>
                <c:pt idx="26" formatCode="General">
                  <c:v>968</c:v>
                </c:pt>
                <c:pt idx="27" formatCode="General">
                  <c:v>765</c:v>
                </c:pt>
                <c:pt idx="28" formatCode="General">
                  <c:v>1066</c:v>
                </c:pt>
                <c:pt idx="29" formatCode="General">
                  <c:v>4953</c:v>
                </c:pt>
                <c:pt idx="30" formatCode="General">
                  <c:v>931</c:v>
                </c:pt>
                <c:pt idx="31" formatCode="General">
                  <c:v>1856</c:v>
                </c:pt>
                <c:pt idx="32" formatCode="General">
                  <c:v>1008</c:v>
                </c:pt>
                <c:pt idx="33" formatCode="General">
                  <c:v>1527</c:v>
                </c:pt>
                <c:pt idx="34" formatCode="General">
                  <c:v>1564</c:v>
                </c:pt>
                <c:pt idx="35" formatCode="General">
                  <c:v>1167</c:v>
                </c:pt>
                <c:pt idx="36" formatCode="General">
                  <c:v>2182</c:v>
                </c:pt>
                <c:pt idx="37" formatCode="General">
                  <c:v>1853</c:v>
                </c:pt>
                <c:pt idx="38" formatCode="General">
                  <c:v>1368</c:v>
                </c:pt>
                <c:pt idx="39" formatCode="General">
                  <c:v>3652</c:v>
                </c:pt>
                <c:pt idx="40" formatCode="General">
                  <c:v>1099</c:v>
                </c:pt>
                <c:pt idx="41" formatCode="General">
                  <c:v>883</c:v>
                </c:pt>
                <c:pt idx="42" formatCode="General">
                  <c:v>2961</c:v>
                </c:pt>
                <c:pt idx="43" formatCode="General">
                  <c:v>1370</c:v>
                </c:pt>
                <c:pt idx="44" formatCode="General">
                  <c:v>1418</c:v>
                </c:pt>
                <c:pt idx="45" formatCode="General">
                  <c:v>1751</c:v>
                </c:pt>
                <c:pt idx="46" formatCode="General">
                  <c:v>802</c:v>
                </c:pt>
                <c:pt idx="47" formatCode="General">
                  <c:v>1520</c:v>
                </c:pt>
                <c:pt idx="48" formatCode="General">
                  <c:v>4516</c:v>
                </c:pt>
                <c:pt idx="49" formatCode="General">
                  <c:v>2639</c:v>
                </c:pt>
                <c:pt idx="50" formatCode="General">
                  <c:v>2963</c:v>
                </c:pt>
                <c:pt idx="51" formatCode="General">
                  <c:v>2388</c:v>
                </c:pt>
                <c:pt idx="52" formatCode="General">
                  <c:v>1229</c:v>
                </c:pt>
                <c:pt idx="53" formatCode="General">
                  <c:v>819</c:v>
                </c:pt>
                <c:pt idx="54" formatCode="General">
                  <c:v>1447</c:v>
                </c:pt>
                <c:pt idx="55" formatCode="General">
                  <c:v>421</c:v>
                </c:pt>
                <c:pt idx="56" formatCode="General">
                  <c:v>2669</c:v>
                </c:pt>
                <c:pt idx="57" formatCode="General">
                  <c:v>2237</c:v>
                </c:pt>
                <c:pt idx="58" formatCode="General">
                  <c:v>2374</c:v>
                </c:pt>
                <c:pt idx="59" formatCode="General">
                  <c:v>3293</c:v>
                </c:pt>
                <c:pt idx="60" formatCode="General">
                  <c:v>1998</c:v>
                </c:pt>
                <c:pt idx="61" formatCode="General">
                  <c:v>882</c:v>
                </c:pt>
                <c:pt idx="62" formatCode="General">
                  <c:v>1039</c:v>
                </c:pt>
                <c:pt idx="63" formatCode="General">
                  <c:v>1692</c:v>
                </c:pt>
                <c:pt idx="64" formatCode="General">
                  <c:v>735</c:v>
                </c:pt>
                <c:pt idx="65" formatCode="General">
                  <c:v>1194</c:v>
                </c:pt>
                <c:pt idx="66" formatCode="General">
                  <c:v>450</c:v>
                </c:pt>
                <c:pt idx="67" formatCode="General">
                  <c:v>881</c:v>
                </c:pt>
                <c:pt idx="68" formatCode="General">
                  <c:v>1027</c:v>
                </c:pt>
                <c:pt idx="69" formatCode="General">
                  <c:v>2021</c:v>
                </c:pt>
                <c:pt idx="70" formatCode="General">
                  <c:v>1777</c:v>
                </c:pt>
                <c:pt idx="71" formatCode="General">
                  <c:v>1937</c:v>
                </c:pt>
                <c:pt idx="72" formatCode="General">
                  <c:v>614</c:v>
                </c:pt>
                <c:pt idx="73" formatCode="General">
                  <c:v>1303</c:v>
                </c:pt>
                <c:pt idx="74" formatCode="General">
                  <c:v>2939</c:v>
                </c:pt>
                <c:pt idx="75" formatCode="General">
                  <c:v>1241</c:v>
                </c:pt>
                <c:pt idx="76" formatCode="General">
                  <c:v>1408</c:v>
                </c:pt>
                <c:pt idx="77" formatCode="General">
                  <c:v>2419</c:v>
                </c:pt>
                <c:pt idx="78" formatCode="General">
                  <c:v>507</c:v>
                </c:pt>
                <c:pt idx="79" formatCode="General">
                  <c:v>225</c:v>
                </c:pt>
                <c:pt idx="80" formatCode="General">
                  <c:v>524</c:v>
                </c:pt>
                <c:pt idx="81" formatCode="General">
                  <c:v>762</c:v>
                </c:pt>
                <c:pt idx="82" formatCode="General">
                  <c:v>854</c:v>
                </c:pt>
                <c:pt idx="83" formatCode="General">
                  <c:v>323</c:v>
                </c:pt>
                <c:pt idx="84" formatCode="General">
                  <c:v>3701</c:v>
                </c:pt>
                <c:pt idx="85" formatCode="General">
                  <c:v>3495</c:v>
                </c:pt>
                <c:pt idx="86" formatCode="General">
                  <c:v>1133</c:v>
                </c:pt>
                <c:pt idx="87" formatCode="General">
                  <c:v>913</c:v>
                </c:pt>
                <c:pt idx="88" formatCode="General">
                  <c:v>670</c:v>
                </c:pt>
                <c:pt idx="89" formatCode="General">
                  <c:v>976</c:v>
                </c:pt>
                <c:pt idx="90" formatCode="General">
                  <c:v>1911</c:v>
                </c:pt>
                <c:pt idx="91" formatCode="General">
                  <c:v>685</c:v>
                </c:pt>
                <c:pt idx="92" formatCode="General">
                  <c:v>1326</c:v>
                </c:pt>
                <c:pt idx="93" formatCode="General">
                  <c:v>620</c:v>
                </c:pt>
                <c:pt idx="94" formatCode="General">
                  <c:v>455</c:v>
                </c:pt>
                <c:pt idx="95" formatCode="General">
                  <c:v>1785</c:v>
                </c:pt>
                <c:pt idx="96" formatCode="General">
                  <c:v>1275</c:v>
                </c:pt>
                <c:pt idx="97" formatCode="General">
                  <c:v>1117</c:v>
                </c:pt>
                <c:pt idx="98" formatCode="General">
                  <c:v>2207</c:v>
                </c:pt>
                <c:pt idx="99" formatCode="General">
                  <c:v>509</c:v>
                </c:pt>
                <c:pt idx="100" formatCode="General">
                  <c:v>958</c:v>
                </c:pt>
                <c:pt idx="101" formatCode="General">
                  <c:v>724</c:v>
                </c:pt>
                <c:pt idx="102" formatCode="General">
                  <c:v>694</c:v>
                </c:pt>
                <c:pt idx="103" formatCode="General">
                  <c:v>841</c:v>
                </c:pt>
                <c:pt idx="104" formatCode="General">
                  <c:v>2298</c:v>
                </c:pt>
                <c:pt idx="105" formatCode="General">
                  <c:v>973</c:v>
                </c:pt>
                <c:pt idx="106" formatCode="General">
                  <c:v>991</c:v>
                </c:pt>
                <c:pt idx="107" formatCode="General">
                  <c:v>979</c:v>
                </c:pt>
                <c:pt idx="108" formatCode="General">
                  <c:v>1119</c:v>
                </c:pt>
                <c:pt idx="109" formatCode="General">
                  <c:v>1997</c:v>
                </c:pt>
                <c:pt idx="110" formatCode="General">
                  <c:v>1021</c:v>
                </c:pt>
                <c:pt idx="111" formatCode="General">
                  <c:v>1516</c:v>
                </c:pt>
                <c:pt idx="112" formatCode="General">
                  <c:v>1095</c:v>
                </c:pt>
                <c:pt idx="113" formatCode="General">
                  <c:v>3539</c:v>
                </c:pt>
                <c:pt idx="114" formatCode="General">
                  <c:v>536</c:v>
                </c:pt>
                <c:pt idx="115" formatCode="General">
                  <c:v>669</c:v>
                </c:pt>
                <c:pt idx="116" formatCode="General">
                  <c:v>1001</c:v>
                </c:pt>
                <c:pt idx="117" formatCode="General">
                  <c:v>685</c:v>
                </c:pt>
                <c:pt idx="118" formatCode="General">
                  <c:v>608</c:v>
                </c:pt>
                <c:pt idx="119" formatCode="General">
                  <c:v>394</c:v>
                </c:pt>
                <c:pt idx="120" formatCode="General">
                  <c:v>2157</c:v>
                </c:pt>
                <c:pt idx="121" formatCode="General">
                  <c:v>1198</c:v>
                </c:pt>
                <c:pt idx="122" formatCode="General">
                  <c:v>438</c:v>
                </c:pt>
                <c:pt idx="123" formatCode="General">
                  <c:v>727</c:v>
                </c:pt>
                <c:pt idx="124" formatCode="General">
                  <c:v>829</c:v>
                </c:pt>
                <c:pt idx="125" formatCode="General">
                  <c:v>1989</c:v>
                </c:pt>
                <c:pt idx="126" formatCode="General">
                  <c:v>242</c:v>
                </c:pt>
                <c:pt idx="127" formatCode="General">
                  <c:v>660</c:v>
                </c:pt>
                <c:pt idx="128" formatCode="General">
                  <c:v>918</c:v>
                </c:pt>
                <c:pt idx="129" formatCode="General">
                  <c:v>493</c:v>
                </c:pt>
                <c:pt idx="130" formatCode="General">
                  <c:v>1159</c:v>
                </c:pt>
                <c:pt idx="131" formatCode="General">
                  <c:v>862</c:v>
                </c:pt>
                <c:pt idx="132" formatCode="General">
                  <c:v>689</c:v>
                </c:pt>
                <c:pt idx="133" formatCode="General">
                  <c:v>1717</c:v>
                </c:pt>
                <c:pt idx="134" formatCode="General">
                  <c:v>245</c:v>
                </c:pt>
                <c:pt idx="135" formatCode="General">
                  <c:v>602</c:v>
                </c:pt>
                <c:pt idx="136" formatCode="General">
                  <c:v>1292</c:v>
                </c:pt>
                <c:pt idx="137" formatCode="General">
                  <c:v>880</c:v>
                </c:pt>
                <c:pt idx="138" formatCode="General">
                  <c:v>3485</c:v>
                </c:pt>
                <c:pt idx="139" formatCode="General">
                  <c:v>1900</c:v>
                </c:pt>
                <c:pt idx="140" formatCode="General">
                  <c:v>2191</c:v>
                </c:pt>
                <c:pt idx="141" formatCode="General">
                  <c:v>2548</c:v>
                </c:pt>
                <c:pt idx="142" formatCode="General">
                  <c:v>701</c:v>
                </c:pt>
                <c:pt idx="143" formatCode="General">
                  <c:v>1177</c:v>
                </c:pt>
                <c:pt idx="144" formatCode="General">
                  <c:v>2561</c:v>
                </c:pt>
                <c:pt idx="145" formatCode="General">
                  <c:v>538</c:v>
                </c:pt>
                <c:pt idx="146" formatCode="General">
                  <c:v>417</c:v>
                </c:pt>
                <c:pt idx="147" formatCode="General">
                  <c:v>1679</c:v>
                </c:pt>
                <c:pt idx="148" formatCode="General">
                  <c:v>856</c:v>
                </c:pt>
                <c:pt idx="149" formatCode="General">
                  <c:v>2921</c:v>
                </c:pt>
                <c:pt idx="150" formatCode="General">
                  <c:v>3726</c:v>
                </c:pt>
                <c:pt idx="151" formatCode="General">
                  <c:v>413</c:v>
                </c:pt>
                <c:pt idx="152" formatCode="General">
                  <c:v>552</c:v>
                </c:pt>
                <c:pt idx="153" formatCode="General">
                  <c:v>631</c:v>
                </c:pt>
                <c:pt idx="154" formatCode="General">
                  <c:v>6266</c:v>
                </c:pt>
                <c:pt idx="155" formatCode="General">
                  <c:v>1514</c:v>
                </c:pt>
                <c:pt idx="156" formatCode="General">
                  <c:v>785</c:v>
                </c:pt>
                <c:pt idx="157" formatCode="General">
                  <c:v>10071</c:v>
                </c:pt>
                <c:pt idx="158" formatCode="General">
                  <c:v>1667</c:v>
                </c:pt>
                <c:pt idx="159" formatCode="General">
                  <c:v>1362</c:v>
                </c:pt>
                <c:pt idx="160" formatCode="General">
                  <c:v>571</c:v>
                </c:pt>
                <c:pt idx="161" formatCode="General">
                  <c:v>920</c:v>
                </c:pt>
                <c:pt idx="162" formatCode="General">
                  <c:v>1326</c:v>
                </c:pt>
                <c:pt idx="163" formatCode="General">
                  <c:v>1688</c:v>
                </c:pt>
                <c:pt idx="164" formatCode="General">
                  <c:v>668</c:v>
                </c:pt>
                <c:pt idx="165" formatCode="General">
                  <c:v>2011</c:v>
                </c:pt>
                <c:pt idx="166" formatCode="General">
                  <c:v>582</c:v>
                </c:pt>
                <c:pt idx="167" formatCode="General">
                  <c:v>631</c:v>
                </c:pt>
                <c:pt idx="168" formatCode="General">
                  <c:v>1395</c:v>
                </c:pt>
                <c:pt idx="169" formatCode="General">
                  <c:v>992</c:v>
                </c:pt>
                <c:pt idx="170" formatCode="General">
                  <c:v>2159</c:v>
                </c:pt>
                <c:pt idx="171" formatCode="General">
                  <c:v>3279</c:v>
                </c:pt>
                <c:pt idx="172" formatCode="General">
                  <c:v>2661</c:v>
                </c:pt>
                <c:pt idx="173" formatCode="General">
                  <c:v>1607</c:v>
                </c:pt>
                <c:pt idx="174" formatCode="General">
                  <c:v>1167</c:v>
                </c:pt>
                <c:pt idx="175" formatCode="General">
                  <c:v>1200</c:v>
                </c:pt>
                <c:pt idx="176" formatCode="General">
                  <c:v>653</c:v>
                </c:pt>
                <c:pt idx="177" formatCode="General">
                  <c:v>412</c:v>
                </c:pt>
                <c:pt idx="178" formatCode="General">
                  <c:v>839</c:v>
                </c:pt>
                <c:pt idx="179" formatCode="General">
                  <c:v>324</c:v>
                </c:pt>
                <c:pt idx="180" formatCode="General">
                  <c:v>607</c:v>
                </c:pt>
                <c:pt idx="181" formatCode="General">
                  <c:v>1222</c:v>
                </c:pt>
                <c:pt idx="182" formatCode="General">
                  <c:v>1990</c:v>
                </c:pt>
                <c:pt idx="183" formatCode="General">
                  <c:v>965</c:v>
                </c:pt>
                <c:pt idx="184" formatCode="General">
                  <c:v>1808</c:v>
                </c:pt>
                <c:pt idx="185" formatCode="General">
                  <c:v>1240</c:v>
                </c:pt>
                <c:pt idx="186" formatCode="General">
                  <c:v>983</c:v>
                </c:pt>
                <c:pt idx="187" formatCode="General">
                  <c:v>813</c:v>
                </c:pt>
                <c:pt idx="188" formatCode="General">
                  <c:v>1016</c:v>
                </c:pt>
                <c:pt idx="189" formatCode="General">
                  <c:v>1357</c:v>
                </c:pt>
                <c:pt idx="190" formatCode="General">
                  <c:v>873</c:v>
                </c:pt>
                <c:pt idx="191" formatCode="General">
                  <c:v>980</c:v>
                </c:pt>
                <c:pt idx="192" formatCode="General">
                  <c:v>807</c:v>
                </c:pt>
                <c:pt idx="193" formatCode="General">
                  <c:v>910</c:v>
                </c:pt>
                <c:pt idx="194" formatCode="General">
                  <c:v>458</c:v>
                </c:pt>
                <c:pt idx="195" formatCode="General">
                  <c:v>797</c:v>
                </c:pt>
                <c:pt idx="196" formatCode="General">
                  <c:v>402</c:v>
                </c:pt>
                <c:pt idx="197" formatCode="General">
                  <c:v>1183</c:v>
                </c:pt>
                <c:pt idx="198" formatCode="General">
                  <c:v>418</c:v>
                </c:pt>
                <c:pt idx="199" formatCode="General">
                  <c:v>465</c:v>
                </c:pt>
                <c:pt idx="200" formatCode="General">
                  <c:v>963</c:v>
                </c:pt>
                <c:pt idx="201" formatCode="General">
                  <c:v>322</c:v>
                </c:pt>
                <c:pt idx="202" formatCode="General">
                  <c:v>407</c:v>
                </c:pt>
                <c:pt idx="203" formatCode="General">
                  <c:v>387</c:v>
                </c:pt>
                <c:pt idx="204" formatCode="General">
                  <c:v>505</c:v>
                </c:pt>
                <c:pt idx="205" formatCode="General">
                  <c:v>1109</c:v>
                </c:pt>
                <c:pt idx="206" formatCode="General">
                  <c:v>771</c:v>
                </c:pt>
                <c:pt idx="207" formatCode="General">
                  <c:v>1232</c:v>
                </c:pt>
                <c:pt idx="208" formatCode="General">
                  <c:v>816</c:v>
                </c:pt>
                <c:pt idx="209" formatCode="General">
                  <c:v>906</c:v>
                </c:pt>
                <c:pt idx="210" formatCode="General">
                  <c:v>691</c:v>
                </c:pt>
                <c:pt idx="211" formatCode="General">
                  <c:v>462</c:v>
                </c:pt>
                <c:pt idx="212" formatCode="General">
                  <c:v>1693</c:v>
                </c:pt>
                <c:pt idx="213" formatCode="General">
                  <c:v>484</c:v>
                </c:pt>
                <c:pt idx="214" formatCode="General">
                  <c:v>353</c:v>
                </c:pt>
                <c:pt idx="215" formatCode="General">
                  <c:v>1132</c:v>
                </c:pt>
                <c:pt idx="216" formatCode="General">
                  <c:v>861</c:v>
                </c:pt>
                <c:pt idx="217" formatCode="General">
                  <c:v>779</c:v>
                </c:pt>
                <c:pt idx="218" formatCode="General">
                  <c:v>1007</c:v>
                </c:pt>
                <c:pt idx="219" formatCode="General">
                  <c:v>540</c:v>
                </c:pt>
                <c:pt idx="220" formatCode="General">
                  <c:v>944</c:v>
                </c:pt>
                <c:pt idx="221" formatCode="General">
                  <c:v>854</c:v>
                </c:pt>
                <c:pt idx="222" formatCode="General">
                  <c:v>1247</c:v>
                </c:pt>
                <c:pt idx="223" formatCode="General">
                  <c:v>801</c:v>
                </c:pt>
                <c:pt idx="224" formatCode="General">
                  <c:v>709</c:v>
                </c:pt>
                <c:pt idx="225" formatCode="General">
                  <c:v>2189</c:v>
                </c:pt>
                <c:pt idx="226" formatCode="General">
                  <c:v>953</c:v>
                </c:pt>
                <c:pt idx="227" formatCode="General">
                  <c:v>1488</c:v>
                </c:pt>
                <c:pt idx="228" formatCode="General">
                  <c:v>2310</c:v>
                </c:pt>
                <c:pt idx="229" formatCode="General">
                  <c:v>924</c:v>
                </c:pt>
                <c:pt idx="230" formatCode="General">
                  <c:v>3444</c:v>
                </c:pt>
                <c:pt idx="231" formatCode="General">
                  <c:v>330</c:v>
                </c:pt>
                <c:pt idx="232" formatCode="General">
                  <c:v>1550</c:v>
                </c:pt>
                <c:pt idx="233" formatCode="General">
                  <c:v>795</c:v>
                </c:pt>
                <c:pt idx="234" formatCode="General">
                  <c:v>1100</c:v>
                </c:pt>
                <c:pt idx="235" formatCode="General">
                  <c:v>1258</c:v>
                </c:pt>
                <c:pt idx="236" formatCode="General">
                  <c:v>902</c:v>
                </c:pt>
                <c:pt idx="237" formatCode="General">
                  <c:v>1077</c:v>
                </c:pt>
                <c:pt idx="238" formatCode="General">
                  <c:v>866</c:v>
                </c:pt>
                <c:pt idx="239" formatCode="General">
                  <c:v>938</c:v>
                </c:pt>
                <c:pt idx="240" formatCode="General">
                  <c:v>1365</c:v>
                </c:pt>
                <c:pt idx="241" formatCode="General">
                  <c:v>1058</c:v>
                </c:pt>
                <c:pt idx="242" formatCode="General">
                  <c:v>3402</c:v>
                </c:pt>
                <c:pt idx="243" formatCode="General">
                  <c:v>2110</c:v>
                </c:pt>
                <c:pt idx="244" formatCode="General">
                  <c:v>2775</c:v>
                </c:pt>
                <c:pt idx="245" formatCode="General">
                  <c:v>3070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45120"/>
        <c:axId val="694044728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page'!$J$29:$J$274</c:f>
              <c:numCache>
                <c:formatCode>General</c:formatCode>
                <c:ptCount val="246"/>
                <c:pt idx="0">
                  <c:v>707.96</c:v>
                </c:pt>
                <c:pt idx="1">
                  <c:v>715.33</c:v>
                </c:pt>
                <c:pt idx="2">
                  <c:v>722.28</c:v>
                </c:pt>
                <c:pt idx="3">
                  <c:v>728.91</c:v>
                </c:pt>
                <c:pt idx="4">
                  <c:v>735.81</c:v>
                </c:pt>
                <c:pt idx="5">
                  <c:v>738.85</c:v>
                </c:pt>
                <c:pt idx="6">
                  <c:v>745.97</c:v>
                </c:pt>
                <c:pt idx="7">
                  <c:v>741.46</c:v>
                </c:pt>
                <c:pt idx="8">
                  <c:v>735.81</c:v>
                </c:pt>
                <c:pt idx="9">
                  <c:v>732.32</c:v>
                </c:pt>
                <c:pt idx="10">
                  <c:v>732.98</c:v>
                </c:pt>
                <c:pt idx="11">
                  <c:v>733.3</c:v>
                </c:pt>
                <c:pt idx="12">
                  <c:v>740.73</c:v>
                </c:pt>
                <c:pt idx="13">
                  <c:v>737.93</c:v>
                </c:pt>
                <c:pt idx="14">
                  <c:v>737.45</c:v>
                </c:pt>
                <c:pt idx="15">
                  <c:v>740.25</c:v>
                </c:pt>
                <c:pt idx="16">
                  <c:v>738.82</c:v>
                </c:pt>
                <c:pt idx="17">
                  <c:v>740.11</c:v>
                </c:pt>
                <c:pt idx="18">
                  <c:v>744.36</c:v>
                </c:pt>
                <c:pt idx="19">
                  <c:v>744.15</c:v>
                </c:pt>
                <c:pt idx="20">
                  <c:v>741.16</c:v>
                </c:pt>
                <c:pt idx="21">
                  <c:v>744.09</c:v>
                </c:pt>
                <c:pt idx="22">
                  <c:v>746.67</c:v>
                </c:pt>
                <c:pt idx="23">
                  <c:v>754.64</c:v>
                </c:pt>
                <c:pt idx="24">
                  <c:v>750.24</c:v>
                </c:pt>
                <c:pt idx="25">
                  <c:v>755.49</c:v>
                </c:pt>
                <c:pt idx="26">
                  <c:v>760.96</c:v>
                </c:pt>
                <c:pt idx="27">
                  <c:v>760.33</c:v>
                </c:pt>
                <c:pt idx="28">
                  <c:v>762.44</c:v>
                </c:pt>
                <c:pt idx="29">
                  <c:v>762.89</c:v>
                </c:pt>
                <c:pt idx="30">
                  <c:v>762.63</c:v>
                </c:pt>
                <c:pt idx="31">
                  <c:v>764.17</c:v>
                </c:pt>
                <c:pt idx="32">
                  <c:v>765.65</c:v>
                </c:pt>
                <c:pt idx="33">
                  <c:v>771.67</c:v>
                </c:pt>
                <c:pt idx="34">
                  <c:v>776.96</c:v>
                </c:pt>
                <c:pt idx="35">
                  <c:v>774.52</c:v>
                </c:pt>
                <c:pt idx="36">
                  <c:v>779.8</c:v>
                </c:pt>
                <c:pt idx="37">
                  <c:v>791.44</c:v>
                </c:pt>
                <c:pt idx="38">
                  <c:v>791.07</c:v>
                </c:pt>
                <c:pt idx="39">
                  <c:v>789.9</c:v>
                </c:pt>
                <c:pt idx="40">
                  <c:v>793.83</c:v>
                </c:pt>
                <c:pt idx="41">
                  <c:v>788.12</c:v>
                </c:pt>
                <c:pt idx="42">
                  <c:v>784.1</c:v>
                </c:pt>
                <c:pt idx="43">
                  <c:v>785.02</c:v>
                </c:pt>
                <c:pt idx="44">
                  <c:v>788.58</c:v>
                </c:pt>
                <c:pt idx="45">
                  <c:v>793.37</c:v>
                </c:pt>
                <c:pt idx="46">
                  <c:v>793.52</c:v>
                </c:pt>
                <c:pt idx="47">
                  <c:v>788.63</c:v>
                </c:pt>
                <c:pt idx="48">
                  <c:v>793.32</c:v>
                </c:pt>
                <c:pt idx="49">
                  <c:v>800.98</c:v>
                </c:pt>
                <c:pt idx="50">
                  <c:v>801.72</c:v>
                </c:pt>
                <c:pt idx="51">
                  <c:v>803.88</c:v>
                </c:pt>
                <c:pt idx="52">
                  <c:v>799.61</c:v>
                </c:pt>
                <c:pt idx="53">
                  <c:v>792.9</c:v>
                </c:pt>
                <c:pt idx="54">
                  <c:v>793.78</c:v>
                </c:pt>
                <c:pt idx="55">
                  <c:v>791.71</c:v>
                </c:pt>
                <c:pt idx="56">
                  <c:v>791.11</c:v>
                </c:pt>
                <c:pt idx="57">
                  <c:v>787.3</c:v>
                </c:pt>
                <c:pt idx="58">
                  <c:v>777.58</c:v>
                </c:pt>
                <c:pt idx="59">
                  <c:v>772</c:v>
                </c:pt>
                <c:pt idx="60">
                  <c:v>774.7</c:v>
                </c:pt>
                <c:pt idx="61">
                  <c:v>775.41</c:v>
                </c:pt>
                <c:pt idx="62">
                  <c:v>786.24</c:v>
                </c:pt>
                <c:pt idx="63">
                  <c:v>779.29</c:v>
                </c:pt>
                <c:pt idx="64">
                  <c:v>774.64</c:v>
                </c:pt>
                <c:pt idx="65">
                  <c:v>779.43</c:v>
                </c:pt>
                <c:pt idx="66">
                  <c:v>782.17</c:v>
                </c:pt>
                <c:pt idx="67">
                  <c:v>781.15</c:v>
                </c:pt>
                <c:pt idx="68">
                  <c:v>779.41</c:v>
                </c:pt>
                <c:pt idx="69">
                  <c:v>778.24</c:v>
                </c:pt>
                <c:pt idx="70">
                  <c:v>778.16</c:v>
                </c:pt>
                <c:pt idx="71">
                  <c:v>779.33</c:v>
                </c:pt>
                <c:pt idx="72">
                  <c:v>774.15</c:v>
                </c:pt>
                <c:pt idx="73">
                  <c:v>773.44</c:v>
                </c:pt>
                <c:pt idx="74">
                  <c:v>778.93</c:v>
                </c:pt>
                <c:pt idx="75">
                  <c:v>777.29</c:v>
                </c:pt>
                <c:pt idx="76">
                  <c:v>788.25</c:v>
                </c:pt>
                <c:pt idx="77">
                  <c:v>782.32</c:v>
                </c:pt>
                <c:pt idx="78">
                  <c:v>777.61</c:v>
                </c:pt>
                <c:pt idx="79">
                  <c:v>778.63</c:v>
                </c:pt>
                <c:pt idx="80">
                  <c:v>777.11</c:v>
                </c:pt>
                <c:pt idx="81">
                  <c:v>778.2</c:v>
                </c:pt>
                <c:pt idx="82">
                  <c:v>780.63</c:v>
                </c:pt>
                <c:pt idx="83">
                  <c:v>781.61</c:v>
                </c:pt>
                <c:pt idx="84">
                  <c:v>789.11</c:v>
                </c:pt>
                <c:pt idx="85">
                  <c:v>782.68</c:v>
                </c:pt>
                <c:pt idx="86">
                  <c:v>780.89</c:v>
                </c:pt>
                <c:pt idx="87">
                  <c:v>780.24</c:v>
                </c:pt>
                <c:pt idx="88">
                  <c:v>783.64</c:v>
                </c:pt>
                <c:pt idx="89">
                  <c:v>777.16</c:v>
                </c:pt>
                <c:pt idx="90">
                  <c:v>784.68</c:v>
                </c:pt>
                <c:pt idx="91">
                  <c:v>786.36</c:v>
                </c:pt>
                <c:pt idx="92">
                  <c:v>791.34</c:v>
                </c:pt>
                <c:pt idx="93">
                  <c:v>788.54</c:v>
                </c:pt>
                <c:pt idx="94">
                  <c:v>791.12</c:v>
                </c:pt>
                <c:pt idx="95">
                  <c:v>789.05</c:v>
                </c:pt>
                <c:pt idx="96">
                  <c:v>785.95</c:v>
                </c:pt>
                <c:pt idx="97">
                  <c:v>782.22</c:v>
                </c:pt>
                <c:pt idx="98">
                  <c:v>797.89</c:v>
                </c:pt>
                <c:pt idx="99">
                  <c:v>792.01</c:v>
                </c:pt>
                <c:pt idx="100">
                  <c:v>790.97</c:v>
                </c:pt>
                <c:pt idx="101">
                  <c:v>792.85</c:v>
                </c:pt>
                <c:pt idx="102">
                  <c:v>798.33</c:v>
                </c:pt>
                <c:pt idx="103">
                  <c:v>793.09</c:v>
                </c:pt>
                <c:pt idx="104">
                  <c:v>790.22</c:v>
                </c:pt>
                <c:pt idx="105">
                  <c:v>792.17</c:v>
                </c:pt>
                <c:pt idx="106">
                  <c:v>797.45</c:v>
                </c:pt>
                <c:pt idx="107">
                  <c:v>797.46</c:v>
                </c:pt>
                <c:pt idx="108">
                  <c:v>788.6</c:v>
                </c:pt>
                <c:pt idx="109">
                  <c:v>786.18</c:v>
                </c:pt>
                <c:pt idx="110">
                  <c:v>784.23</c:v>
                </c:pt>
                <c:pt idx="111">
                  <c:v>784.91</c:v>
                </c:pt>
                <c:pt idx="112">
                  <c:v>790.35</c:v>
                </c:pt>
                <c:pt idx="113">
                  <c:v>788.96</c:v>
                </c:pt>
                <c:pt idx="114">
                  <c:v>791.8</c:v>
                </c:pt>
                <c:pt idx="115">
                  <c:v>792.22</c:v>
                </c:pt>
                <c:pt idx="116">
                  <c:v>802.28</c:v>
                </c:pt>
                <c:pt idx="117">
                  <c:v>796.79</c:v>
                </c:pt>
                <c:pt idx="118">
                  <c:v>794.79</c:v>
                </c:pt>
                <c:pt idx="119">
                  <c:v>796.2</c:v>
                </c:pt>
                <c:pt idx="120">
                  <c:v>796.4</c:v>
                </c:pt>
                <c:pt idx="121">
                  <c:v>792.55</c:v>
                </c:pt>
                <c:pt idx="122">
                  <c:v>792.85</c:v>
                </c:pt>
                <c:pt idx="123">
                  <c:v>796.29</c:v>
                </c:pt>
                <c:pt idx="124">
                  <c:v>797.56</c:v>
                </c:pt>
                <c:pt idx="125">
                  <c:v>801.45</c:v>
                </c:pt>
                <c:pt idx="126">
                  <c:v>804.9</c:v>
                </c:pt>
                <c:pt idx="127">
                  <c:v>809.28</c:v>
                </c:pt>
                <c:pt idx="128">
                  <c:v>808.17</c:v>
                </c:pt>
                <c:pt idx="129">
                  <c:v>809.17</c:v>
                </c:pt>
                <c:pt idx="130">
                  <c:v>812.45</c:v>
                </c:pt>
                <c:pt idx="131">
                  <c:v>803.27</c:v>
                </c:pt>
                <c:pt idx="132">
                  <c:v>800.45</c:v>
                </c:pt>
                <c:pt idx="133">
                  <c:v>801.03</c:v>
                </c:pt>
                <c:pt idx="134">
                  <c:v>799.23</c:v>
                </c:pt>
                <c:pt idx="135">
                  <c:v>806.1</c:v>
                </c:pt>
                <c:pt idx="136">
                  <c:v>804.69</c:v>
                </c:pt>
                <c:pt idx="137">
                  <c:v>808.8</c:v>
                </c:pt>
                <c:pt idx="138">
                  <c:v>805.97</c:v>
                </c:pt>
                <c:pt idx="139">
                  <c:v>809.98</c:v>
                </c:pt>
                <c:pt idx="140">
                  <c:v>811.45</c:v>
                </c:pt>
                <c:pt idx="141">
                  <c:v>812.9</c:v>
                </c:pt>
                <c:pt idx="142">
                  <c:v>818.74</c:v>
                </c:pt>
                <c:pt idx="143">
                  <c:v>809.85</c:v>
                </c:pt>
                <c:pt idx="144">
                  <c:v>806.01</c:v>
                </c:pt>
                <c:pt idx="145">
                  <c:v>809.55</c:v>
                </c:pt>
                <c:pt idx="146">
                  <c:v>806.99</c:v>
                </c:pt>
                <c:pt idx="147">
                  <c:v>812.99</c:v>
                </c:pt>
                <c:pt idx="148">
                  <c:v>801.9</c:v>
                </c:pt>
                <c:pt idx="149">
                  <c:v>808.68</c:v>
                </c:pt>
                <c:pt idx="150">
                  <c:v>803.32</c:v>
                </c:pt>
                <c:pt idx="151">
                  <c:v>805.67</c:v>
                </c:pt>
                <c:pt idx="152">
                  <c:v>805.2</c:v>
                </c:pt>
                <c:pt idx="153">
                  <c:v>804.97</c:v>
                </c:pt>
                <c:pt idx="154">
                  <c:v>810.23</c:v>
                </c:pt>
                <c:pt idx="155">
                  <c:v>809</c:v>
                </c:pt>
                <c:pt idx="156">
                  <c:v>816.59</c:v>
                </c:pt>
                <c:pt idx="157">
                  <c:v>821.3</c:v>
                </c:pt>
                <c:pt idx="158">
                  <c:v>828.68</c:v>
                </c:pt>
                <c:pt idx="159">
                  <c:v>826.86</c:v>
                </c:pt>
                <c:pt idx="160">
                  <c:v>824.53</c:v>
                </c:pt>
                <c:pt idx="161">
                  <c:v>819.61</c:v>
                </c:pt>
                <c:pt idx="162">
                  <c:v>818.09</c:v>
                </c:pt>
                <c:pt idx="163">
                  <c:v>812.75</c:v>
                </c:pt>
                <c:pt idx="164">
                  <c:v>814.51</c:v>
                </c:pt>
                <c:pt idx="165">
                  <c:v>818.69</c:v>
                </c:pt>
                <c:pt idx="166">
                  <c:v>823.21</c:v>
                </c:pt>
                <c:pt idx="167">
                  <c:v>812.44</c:v>
                </c:pt>
                <c:pt idx="168">
                  <c:v>813.87</c:v>
                </c:pt>
                <c:pt idx="169">
                  <c:v>811.98</c:v>
                </c:pt>
                <c:pt idx="170">
                  <c:v>809.53</c:v>
                </c:pt>
                <c:pt idx="171">
                  <c:v>803.4</c:v>
                </c:pt>
                <c:pt idx="172">
                  <c:v>795.69</c:v>
                </c:pt>
                <c:pt idx="173">
                  <c:v>799.2</c:v>
                </c:pt>
                <c:pt idx="174">
                  <c:v>800.8</c:v>
                </c:pt>
                <c:pt idx="175">
                  <c:v>798.81</c:v>
                </c:pt>
                <c:pt idx="176">
                  <c:v>806.6</c:v>
                </c:pt>
                <c:pt idx="177">
                  <c:v>801.22</c:v>
                </c:pt>
                <c:pt idx="178">
                  <c:v>801.25</c:v>
                </c:pt>
                <c:pt idx="179">
                  <c:v>799.42</c:v>
                </c:pt>
                <c:pt idx="180">
                  <c:v>802.66</c:v>
                </c:pt>
                <c:pt idx="181">
                  <c:v>799.82</c:v>
                </c:pt>
                <c:pt idx="182">
                  <c:v>798.3</c:v>
                </c:pt>
                <c:pt idx="183">
                  <c:v>800.48</c:v>
                </c:pt>
                <c:pt idx="184">
                  <c:v>796.55</c:v>
                </c:pt>
                <c:pt idx="185">
                  <c:v>795.37</c:v>
                </c:pt>
                <c:pt idx="186">
                  <c:v>800.31</c:v>
                </c:pt>
                <c:pt idx="187">
                  <c:v>800.92</c:v>
                </c:pt>
                <c:pt idx="188">
                  <c:v>801.09</c:v>
                </c:pt>
                <c:pt idx="189">
                  <c:v>799.73</c:v>
                </c:pt>
                <c:pt idx="190">
                  <c:v>810.78</c:v>
                </c:pt>
                <c:pt idx="191">
                  <c:v>812.39</c:v>
                </c:pt>
                <c:pt idx="192">
                  <c:v>814.9</c:v>
                </c:pt>
                <c:pt idx="193">
                  <c:v>813.57</c:v>
                </c:pt>
                <c:pt idx="194">
                  <c:v>816.75</c:v>
                </c:pt>
                <c:pt idx="195">
                  <c:v>814.28</c:v>
                </c:pt>
                <c:pt idx="196">
                  <c:v>811.1</c:v>
                </c:pt>
                <c:pt idx="197">
                  <c:v>810.37</c:v>
                </c:pt>
                <c:pt idx="198">
                  <c:v>807.79</c:v>
                </c:pt>
                <c:pt idx="199">
                  <c:v>810.37</c:v>
                </c:pt>
                <c:pt idx="200">
                  <c:v>803.93</c:v>
                </c:pt>
                <c:pt idx="201">
                  <c:v>803.99</c:v>
                </c:pt>
                <c:pt idx="202">
                  <c:v>804.82</c:v>
                </c:pt>
                <c:pt idx="203">
                  <c:v>798.91</c:v>
                </c:pt>
                <c:pt idx="204">
                  <c:v>796.53</c:v>
                </c:pt>
                <c:pt idx="205">
                  <c:v>796.92</c:v>
                </c:pt>
                <c:pt idx="206">
                  <c:v>793.22</c:v>
                </c:pt>
                <c:pt idx="207">
                  <c:v>791.09</c:v>
                </c:pt>
                <c:pt idx="208">
                  <c:v>788.85</c:v>
                </c:pt>
                <c:pt idx="209">
                  <c:v>784.85</c:v>
                </c:pt>
                <c:pt idx="210">
                  <c:v>792.07</c:v>
                </c:pt>
                <c:pt idx="211">
                  <c:v>788.58</c:v>
                </c:pt>
                <c:pt idx="212">
                  <c:v>792</c:v>
                </c:pt>
                <c:pt idx="213">
                  <c:v>787.92</c:v>
                </c:pt>
                <c:pt idx="214">
                  <c:v>789.08</c:v>
                </c:pt>
                <c:pt idx="215">
                  <c:v>785.12</c:v>
                </c:pt>
                <c:pt idx="216">
                  <c:v>790.95</c:v>
                </c:pt>
                <c:pt idx="217">
                  <c:v>792.06</c:v>
                </c:pt>
                <c:pt idx="218">
                  <c:v>787.75</c:v>
                </c:pt>
                <c:pt idx="219">
                  <c:v>790.81</c:v>
                </c:pt>
                <c:pt idx="220">
                  <c:v>786.11</c:v>
                </c:pt>
                <c:pt idx="221">
                  <c:v>781.69</c:v>
                </c:pt>
                <c:pt idx="222">
                  <c:v>782.95</c:v>
                </c:pt>
                <c:pt idx="223">
                  <c:v>782.32</c:v>
                </c:pt>
                <c:pt idx="224">
                  <c:v>780.54</c:v>
                </c:pt>
                <c:pt idx="225">
                  <c:v>779.46</c:v>
                </c:pt>
                <c:pt idx="226">
                  <c:v>781.66</c:v>
                </c:pt>
                <c:pt idx="227">
                  <c:v>784.9</c:v>
                </c:pt>
                <c:pt idx="228">
                  <c:v>790.02</c:v>
                </c:pt>
                <c:pt idx="229">
                  <c:v>784.89</c:v>
                </c:pt>
                <c:pt idx="230">
                  <c:v>773.03</c:v>
                </c:pt>
                <c:pt idx="231">
                  <c:v>779.11</c:v>
                </c:pt>
                <c:pt idx="232">
                  <c:v>780.04</c:v>
                </c:pt>
                <c:pt idx="233">
                  <c:v>775.79</c:v>
                </c:pt>
                <c:pt idx="234">
                  <c:v>783.68</c:v>
                </c:pt>
                <c:pt idx="235">
                  <c:v>784.42</c:v>
                </c:pt>
                <c:pt idx="236">
                  <c:v>794.28</c:v>
                </c:pt>
                <c:pt idx="237">
                  <c:v>793.01</c:v>
                </c:pt>
                <c:pt idx="238">
                  <c:v>792.17</c:v>
                </c:pt>
                <c:pt idx="239">
                  <c:v>786.71</c:v>
                </c:pt>
                <c:pt idx="240">
                  <c:v>790.87</c:v>
                </c:pt>
                <c:pt idx="241">
                  <c:v>789.44</c:v>
                </c:pt>
                <c:pt idx="242">
                  <c:v>795.56</c:v>
                </c:pt>
                <c:pt idx="243">
                  <c:v>793.57</c:v>
                </c:pt>
                <c:pt idx="244">
                  <c:v>796.37</c:v>
                </c:pt>
                <c:pt idx="245">
                  <c:v>806.52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45512"/>
        <c:axId val="694046296"/>
      </c:lineChart>
      <c:catAx>
        <c:axId val="694045120"/>
        <c:scaling>
          <c:orientation val="minMax"/>
        </c:scaling>
        <c:delete val="0"/>
        <c:axPos val="b"/>
        <c:numFmt formatCode="mmm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sl-SI"/>
          </a:p>
        </c:txPr>
        <c:crossAx val="694044728"/>
        <c:crosses val="autoZero"/>
        <c:auto val="0"/>
        <c:lblAlgn val="ctr"/>
        <c:lblOffset val="100"/>
        <c:tickLblSkip val="21"/>
        <c:tickMarkSkip val="1"/>
        <c:noMultiLvlLbl val="0"/>
      </c:catAx>
      <c:valAx>
        <c:axId val="69404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4045120"/>
        <c:crosses val="autoZero"/>
        <c:crossBetween val="between"/>
      </c:valAx>
      <c:catAx>
        <c:axId val="694045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4046296"/>
        <c:crosses val="autoZero"/>
        <c:auto val="0"/>
        <c:lblAlgn val="ctr"/>
        <c:lblOffset val="100"/>
        <c:noMultiLvlLbl val="0"/>
      </c:catAx>
      <c:valAx>
        <c:axId val="694046296"/>
        <c:scaling>
          <c:orientation val="minMax"/>
          <c:min val="7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6940455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11905</xdr:rowOff>
    </xdr:from>
    <xdr:to>
      <xdr:col>6</xdr:col>
      <xdr:colOff>1131094</xdr:colOff>
      <xdr:row>46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LETO 2</a:t>
          </a: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YEAR 2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017</a:t>
          </a: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30</xdr:row>
      <xdr:rowOff>329406</xdr:rowOff>
    </xdr:from>
    <xdr:to>
      <xdr:col>6</xdr:col>
      <xdr:colOff>1830159</xdr:colOff>
      <xdr:row>45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1002480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26</xdr:row>
      <xdr:rowOff>211932</xdr:rowOff>
    </xdr:from>
    <xdr:to>
      <xdr:col>6</xdr:col>
      <xdr:colOff>11906</xdr:colOff>
      <xdr:row>38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46712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51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2</xdr:row>
      <xdr:rowOff>127000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2017</a:t>
          </a: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74"/>
  <sheetViews>
    <sheetView showGridLines="0" tabSelected="1" view="pageBreakPreview" zoomScale="80" zoomScaleNormal="80" zoomScaleSheetLayoutView="80" workbookViewId="0">
      <selection activeCell="F4" sqref="F4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0"/>
      <c r="B1" s="280"/>
      <c r="C1" s="280"/>
      <c r="D1" s="280"/>
      <c r="E1" s="280"/>
      <c r="F1" s="280"/>
      <c r="G1" s="280"/>
      <c r="H1" s="6"/>
      <c r="I1" s="7"/>
    </row>
    <row r="2" spans="1:12" ht="50.1" customHeight="1" x14ac:dyDescent="0.25">
      <c r="A2" s="279" t="s">
        <v>455</v>
      </c>
      <c r="B2" s="279"/>
      <c r="C2" s="279"/>
      <c r="D2" s="279"/>
      <c r="E2" s="279"/>
      <c r="F2" s="279"/>
      <c r="G2" s="279"/>
      <c r="H2" s="10"/>
      <c r="I2" s="11"/>
    </row>
    <row r="3" spans="1:12" ht="111" customHeight="1" x14ac:dyDescent="0.2">
      <c r="A3" s="281" t="s">
        <v>337</v>
      </c>
      <c r="B3" s="282"/>
      <c r="C3" s="12" t="s">
        <v>442</v>
      </c>
      <c r="D3" s="12" t="s">
        <v>443</v>
      </c>
      <c r="E3" s="12" t="s">
        <v>444</v>
      </c>
      <c r="F3" s="12" t="s">
        <v>338</v>
      </c>
      <c r="G3" s="13" t="s">
        <v>339</v>
      </c>
      <c r="H3" s="14"/>
      <c r="I3" s="9"/>
      <c r="L3" s="8"/>
    </row>
    <row r="4" spans="1:12" ht="39.950000000000003" customHeight="1" x14ac:dyDescent="0.2">
      <c r="A4" s="283" t="s">
        <v>340</v>
      </c>
      <c r="B4" s="284"/>
      <c r="C4" s="15">
        <v>35</v>
      </c>
      <c r="D4" s="15">
        <v>36</v>
      </c>
      <c r="E4" s="15">
        <v>5274</v>
      </c>
      <c r="F4" s="15">
        <v>334568037.66000003</v>
      </c>
      <c r="G4" s="16">
        <v>49189</v>
      </c>
      <c r="H4" s="17"/>
      <c r="I4" s="9"/>
      <c r="L4" s="8"/>
    </row>
    <row r="5" spans="1:12" ht="39.950000000000003" customHeight="1" x14ac:dyDescent="0.2">
      <c r="A5" s="285" t="s">
        <v>341</v>
      </c>
      <c r="B5" s="286"/>
      <c r="C5" s="18">
        <v>9</v>
      </c>
      <c r="D5" s="18">
        <v>9</v>
      </c>
      <c r="E5" s="18">
        <v>4792</v>
      </c>
      <c r="F5" s="18">
        <v>299228018.88</v>
      </c>
      <c r="G5" s="19">
        <v>37540</v>
      </c>
      <c r="H5" s="17"/>
      <c r="I5" s="9"/>
      <c r="L5" s="8"/>
    </row>
    <row r="6" spans="1:12" ht="39.950000000000003" customHeight="1" x14ac:dyDescent="0.2">
      <c r="A6" s="287" t="s">
        <v>342</v>
      </c>
      <c r="B6" s="288"/>
      <c r="C6" s="20">
        <v>5</v>
      </c>
      <c r="D6" s="20">
        <v>5</v>
      </c>
      <c r="E6" s="20">
        <v>118</v>
      </c>
      <c r="F6" s="20">
        <v>5090966.17</v>
      </c>
      <c r="G6" s="21">
        <v>1351</v>
      </c>
      <c r="H6" s="17"/>
      <c r="I6" s="9"/>
      <c r="L6" s="8"/>
    </row>
    <row r="7" spans="1:12" ht="39.950000000000003" customHeight="1" x14ac:dyDescent="0.2">
      <c r="A7" s="285" t="s">
        <v>343</v>
      </c>
      <c r="B7" s="286"/>
      <c r="C7" s="18">
        <v>21</v>
      </c>
      <c r="D7" s="18">
        <v>22</v>
      </c>
      <c r="E7" s="18">
        <v>364</v>
      </c>
      <c r="F7" s="18">
        <v>30249052.609999999</v>
      </c>
      <c r="G7" s="19">
        <v>10298</v>
      </c>
      <c r="H7" s="17"/>
      <c r="I7" s="9"/>
      <c r="L7" s="8"/>
    </row>
    <row r="8" spans="1:12" ht="39.950000000000003" customHeight="1" x14ac:dyDescent="0.2">
      <c r="A8" s="289" t="s">
        <v>344</v>
      </c>
      <c r="B8" s="290"/>
      <c r="C8" s="20">
        <v>15</v>
      </c>
      <c r="D8" s="20">
        <v>35</v>
      </c>
      <c r="E8" s="20">
        <v>24387</v>
      </c>
      <c r="F8" s="20">
        <v>10669063.85</v>
      </c>
      <c r="G8" s="21">
        <v>1202</v>
      </c>
      <c r="H8" s="17"/>
      <c r="I8" s="9"/>
      <c r="L8" s="8"/>
    </row>
    <row r="9" spans="1:12" ht="39.950000000000003" customHeight="1" x14ac:dyDescent="0.2">
      <c r="A9" s="285" t="s">
        <v>345</v>
      </c>
      <c r="B9" s="286"/>
      <c r="C9" s="18">
        <v>1</v>
      </c>
      <c r="D9" s="18">
        <v>11</v>
      </c>
      <c r="E9" s="18"/>
      <c r="F9" s="18">
        <v>0</v>
      </c>
      <c r="G9" s="19">
        <v>0</v>
      </c>
      <c r="H9" s="17"/>
      <c r="I9" s="9"/>
      <c r="L9" s="8"/>
    </row>
    <row r="10" spans="1:12" ht="39.950000000000003" customHeight="1" x14ac:dyDescent="0.2">
      <c r="A10" s="291" t="s">
        <v>346</v>
      </c>
      <c r="B10" s="292"/>
      <c r="C10" s="22">
        <v>2</v>
      </c>
      <c r="D10" s="22">
        <v>2</v>
      </c>
      <c r="E10" s="22"/>
      <c r="F10" s="22">
        <v>2207423.5</v>
      </c>
      <c r="G10" s="23">
        <v>16</v>
      </c>
      <c r="H10" s="17"/>
      <c r="I10" s="9"/>
      <c r="L10" s="8"/>
    </row>
    <row r="11" spans="1:12" ht="39.950000000000003" customHeight="1" x14ac:dyDescent="0.2">
      <c r="A11" s="293" t="s">
        <v>347</v>
      </c>
      <c r="B11" s="294"/>
      <c r="C11" s="264">
        <v>43</v>
      </c>
      <c r="D11" s="267">
        <v>71</v>
      </c>
      <c r="E11" s="265">
        <v>29661</v>
      </c>
      <c r="F11" s="268">
        <v>347444525.00999999</v>
      </c>
      <c r="G11" s="266">
        <v>50407</v>
      </c>
      <c r="H11" s="24"/>
      <c r="I11" s="9"/>
      <c r="L11" s="8"/>
    </row>
    <row r="12" spans="1:12" ht="50.1" customHeight="1" x14ac:dyDescent="0.25">
      <c r="A12" s="279" t="s">
        <v>348</v>
      </c>
      <c r="B12" s="279"/>
      <c r="C12" s="279"/>
      <c r="D12" s="279"/>
      <c r="E12" s="279"/>
      <c r="F12" s="279"/>
      <c r="G12" s="279"/>
      <c r="H12" s="10"/>
      <c r="I12" s="25"/>
    </row>
    <row r="13" spans="1:12" ht="57.75" customHeight="1" x14ac:dyDescent="0.25">
      <c r="A13" s="53" t="s">
        <v>456</v>
      </c>
      <c r="B13" s="12" t="s">
        <v>349</v>
      </c>
      <c r="C13" s="12" t="s">
        <v>350</v>
      </c>
      <c r="D13" s="12" t="s">
        <v>351</v>
      </c>
      <c r="E13" s="12" t="s">
        <v>350</v>
      </c>
      <c r="F13" s="12" t="s">
        <v>352</v>
      </c>
      <c r="G13" s="12" t="s">
        <v>353</v>
      </c>
      <c r="H13" s="10"/>
    </row>
    <row r="14" spans="1:12" ht="39.950000000000003" customHeight="1" x14ac:dyDescent="0.25">
      <c r="A14" s="276">
        <v>2006</v>
      </c>
      <c r="B14" s="26">
        <v>1506.88</v>
      </c>
      <c r="C14" s="27">
        <v>39069</v>
      </c>
      <c r="D14" s="26">
        <v>940.16</v>
      </c>
      <c r="E14" s="27">
        <v>38720</v>
      </c>
      <c r="F14" s="26">
        <v>1473.33</v>
      </c>
      <c r="G14" s="28">
        <v>0.56569999999999998</v>
      </c>
      <c r="H14" s="10"/>
    </row>
    <row r="15" spans="1:12" ht="39.950000000000003" customHeight="1" x14ac:dyDescent="0.25">
      <c r="A15" s="29">
        <f t="shared" ref="A15:A25" si="0">A14+1</f>
        <v>2007</v>
      </c>
      <c r="B15" s="30">
        <v>2674.69</v>
      </c>
      <c r="C15" s="31">
        <v>39325</v>
      </c>
      <c r="D15" s="30">
        <v>1501.26</v>
      </c>
      <c r="E15" s="31">
        <v>39085</v>
      </c>
      <c r="F15" s="30">
        <v>2518.92</v>
      </c>
      <c r="G15" s="32">
        <v>0.7097</v>
      </c>
      <c r="H15" s="10"/>
    </row>
    <row r="16" spans="1:12" ht="39.950000000000003" customHeight="1" x14ac:dyDescent="0.25">
      <c r="A16" s="275">
        <f t="shared" si="0"/>
        <v>2008</v>
      </c>
      <c r="B16" s="33">
        <v>2520.56</v>
      </c>
      <c r="C16" s="34">
        <v>39451</v>
      </c>
      <c r="D16" s="33">
        <v>801.65</v>
      </c>
      <c r="E16" s="34">
        <v>39805</v>
      </c>
      <c r="F16" s="33">
        <v>854.26</v>
      </c>
      <c r="G16" s="35">
        <v>-0.66090000000000004</v>
      </c>
      <c r="H16" s="10"/>
    </row>
    <row r="17" spans="1:12" ht="39.950000000000003" customHeight="1" x14ac:dyDescent="0.25">
      <c r="A17" s="29">
        <f t="shared" si="0"/>
        <v>2009</v>
      </c>
      <c r="B17" s="30">
        <v>1127.23</v>
      </c>
      <c r="C17" s="31">
        <v>40102</v>
      </c>
      <c r="D17" s="30">
        <v>807.93</v>
      </c>
      <c r="E17" s="31">
        <v>39882</v>
      </c>
      <c r="F17" s="30">
        <v>982.67</v>
      </c>
      <c r="G17" s="32">
        <v>0.15029999999999999</v>
      </c>
      <c r="H17" s="10"/>
    </row>
    <row r="18" spans="1:12" ht="39.950000000000003" customHeight="1" x14ac:dyDescent="0.2">
      <c r="A18" s="275">
        <f t="shared" si="0"/>
        <v>2010</v>
      </c>
      <c r="B18" s="33">
        <v>1020.62</v>
      </c>
      <c r="C18" s="34">
        <v>40183</v>
      </c>
      <c r="D18" s="33">
        <v>806.42</v>
      </c>
      <c r="E18" s="34">
        <v>40456</v>
      </c>
      <c r="F18" s="33">
        <v>850.35</v>
      </c>
      <c r="G18" s="35">
        <v>-0.13469999999999999</v>
      </c>
    </row>
    <row r="19" spans="1:12" ht="39.950000000000003" customHeight="1" x14ac:dyDescent="0.2">
      <c r="A19" s="29">
        <f t="shared" si="0"/>
        <v>2011</v>
      </c>
      <c r="B19" s="30">
        <v>852.44</v>
      </c>
      <c r="C19" s="31">
        <v>40627</v>
      </c>
      <c r="D19" s="30">
        <v>569.12</v>
      </c>
      <c r="E19" s="31">
        <v>40900</v>
      </c>
      <c r="F19" s="30">
        <v>589.58000000000004</v>
      </c>
      <c r="G19" s="32">
        <v>-0.30669999999999997</v>
      </c>
    </row>
    <row r="20" spans="1:12" ht="39.950000000000003" customHeight="1" x14ac:dyDescent="0.2">
      <c r="A20" s="275">
        <f t="shared" si="0"/>
        <v>2012</v>
      </c>
      <c r="B20" s="33">
        <v>639.03</v>
      </c>
      <c r="C20" s="34">
        <v>41270</v>
      </c>
      <c r="D20" s="33">
        <v>501.27</v>
      </c>
      <c r="E20" s="34">
        <v>41145</v>
      </c>
      <c r="F20" s="33">
        <v>635.51</v>
      </c>
      <c r="G20" s="35">
        <v>7.7899999999999997E-2</v>
      </c>
    </row>
    <row r="21" spans="1:12" ht="39.950000000000003" customHeight="1" x14ac:dyDescent="0.2">
      <c r="A21" s="29">
        <f t="shared" si="0"/>
        <v>2013</v>
      </c>
      <c r="B21" s="30">
        <v>695.64</v>
      </c>
      <c r="C21" s="31">
        <v>41282</v>
      </c>
      <c r="D21" s="30">
        <v>579.55999999999995</v>
      </c>
      <c r="E21" s="31">
        <v>41372</v>
      </c>
      <c r="F21" s="30">
        <v>655.66</v>
      </c>
      <c r="G21" s="32">
        <v>3.1699999999999999E-2</v>
      </c>
    </row>
    <row r="22" spans="1:12" ht="39.950000000000003" customHeight="1" x14ac:dyDescent="0.2">
      <c r="A22" s="275">
        <f t="shared" si="0"/>
        <v>2014</v>
      </c>
      <c r="B22" s="33">
        <v>839.4</v>
      </c>
      <c r="C22" s="34">
        <v>41918</v>
      </c>
      <c r="D22" s="33">
        <v>658.28</v>
      </c>
      <c r="E22" s="34">
        <v>41641</v>
      </c>
      <c r="F22" s="33">
        <v>784.12</v>
      </c>
      <c r="G22" s="35">
        <v>0.19589999999999999</v>
      </c>
    </row>
    <row r="23" spans="1:12" ht="39.950000000000003" customHeight="1" x14ac:dyDescent="0.2">
      <c r="A23" s="29">
        <f t="shared" si="0"/>
        <v>2015</v>
      </c>
      <c r="B23" s="30">
        <v>836.28</v>
      </c>
      <c r="C23" s="31">
        <v>42109</v>
      </c>
      <c r="D23" s="30">
        <v>646.67999999999995</v>
      </c>
      <c r="E23" s="31">
        <v>42268</v>
      </c>
      <c r="F23" s="30">
        <v>696.15</v>
      </c>
      <c r="G23" s="32">
        <v>-0.11219999999999999</v>
      </c>
    </row>
    <row r="24" spans="1:12" ht="39.950000000000003" customHeight="1" x14ac:dyDescent="0.2">
      <c r="A24" s="275">
        <f t="shared" si="0"/>
        <v>2016</v>
      </c>
      <c r="B24" s="33">
        <v>749.43</v>
      </c>
      <c r="C24" s="34">
        <v>42670</v>
      </c>
      <c r="D24" s="33">
        <v>664.4</v>
      </c>
      <c r="E24" s="34">
        <v>42390</v>
      </c>
      <c r="F24" s="33">
        <v>717.59</v>
      </c>
      <c r="G24" s="35">
        <v>3.0800000000000001E-2</v>
      </c>
    </row>
    <row r="25" spans="1:12" ht="39.950000000000003" customHeight="1" x14ac:dyDescent="0.2">
      <c r="A25" s="36">
        <f t="shared" si="0"/>
        <v>2017</v>
      </c>
      <c r="B25" s="37">
        <v>828.68</v>
      </c>
      <c r="C25" s="38">
        <v>42971</v>
      </c>
      <c r="D25" s="37">
        <v>707.96</v>
      </c>
      <c r="E25" s="38">
        <v>42738</v>
      </c>
      <c r="F25" s="37">
        <v>806.52</v>
      </c>
      <c r="G25" s="32">
        <v>0.1239</v>
      </c>
    </row>
    <row r="26" spans="1:12" s="39" customFormat="1" ht="50.1" customHeight="1" x14ac:dyDescent="0.2">
      <c r="A26" s="279" t="s">
        <v>354</v>
      </c>
      <c r="B26" s="279"/>
      <c r="C26" s="279"/>
      <c r="D26" s="279"/>
      <c r="E26" s="279"/>
      <c r="F26" s="279"/>
      <c r="G26" s="279"/>
      <c r="I26" s="40"/>
      <c r="J26" s="40"/>
      <c r="K26" s="40"/>
    </row>
    <row r="27" spans="1:12" x14ac:dyDescent="0.2">
      <c r="L27" s="8"/>
    </row>
    <row r="28" spans="1:12" ht="21.75" x14ac:dyDescent="0.2">
      <c r="I28" s="41" t="s">
        <v>56</v>
      </c>
      <c r="J28" s="42" t="s">
        <v>57</v>
      </c>
      <c r="K28" s="43" t="s">
        <v>61</v>
      </c>
      <c r="L28" s="8"/>
    </row>
    <row r="29" spans="1:12" x14ac:dyDescent="0.2">
      <c r="I29" s="44">
        <v>42738</v>
      </c>
      <c r="J29" s="45">
        <v>707.96</v>
      </c>
      <c r="K29" s="45">
        <v>876</v>
      </c>
      <c r="L29" s="8"/>
    </row>
    <row r="30" spans="1:12" x14ac:dyDescent="0.2">
      <c r="I30" s="44">
        <v>42739</v>
      </c>
      <c r="J30" s="45">
        <v>715.33</v>
      </c>
      <c r="K30" s="46">
        <v>2277</v>
      </c>
      <c r="L30" s="8"/>
    </row>
    <row r="31" spans="1:12" x14ac:dyDescent="0.2">
      <c r="I31" s="44">
        <v>42740</v>
      </c>
      <c r="J31" s="45">
        <v>722.28</v>
      </c>
      <c r="K31" s="46">
        <v>1872</v>
      </c>
      <c r="L31" s="8"/>
    </row>
    <row r="32" spans="1:12" x14ac:dyDescent="0.2">
      <c r="I32" s="44">
        <v>42741</v>
      </c>
      <c r="J32" s="45">
        <v>728.91</v>
      </c>
      <c r="K32" s="45">
        <v>1632</v>
      </c>
      <c r="L32" s="8"/>
    </row>
    <row r="33" spans="9:12" x14ac:dyDescent="0.2">
      <c r="I33" s="44">
        <v>42744</v>
      </c>
      <c r="J33" s="45">
        <v>735.81</v>
      </c>
      <c r="K33" s="45">
        <v>1584</v>
      </c>
      <c r="L33" s="8"/>
    </row>
    <row r="34" spans="9:12" x14ac:dyDescent="0.2">
      <c r="I34" s="44">
        <v>42745</v>
      </c>
      <c r="J34" s="45">
        <v>738.85</v>
      </c>
      <c r="K34" s="46">
        <v>1201</v>
      </c>
      <c r="L34" s="8"/>
    </row>
    <row r="35" spans="9:12" x14ac:dyDescent="0.2">
      <c r="I35" s="44">
        <v>42746</v>
      </c>
      <c r="J35" s="45">
        <v>745.97</v>
      </c>
      <c r="K35" s="45">
        <v>1535</v>
      </c>
      <c r="L35" s="8"/>
    </row>
    <row r="36" spans="9:12" x14ac:dyDescent="0.2">
      <c r="I36" s="44">
        <v>42747</v>
      </c>
      <c r="J36" s="45">
        <v>741.46</v>
      </c>
      <c r="K36" s="46">
        <v>1042</v>
      </c>
      <c r="L36" s="8"/>
    </row>
    <row r="37" spans="9:12" x14ac:dyDescent="0.2">
      <c r="I37" s="44">
        <v>42748</v>
      </c>
      <c r="J37" s="45">
        <v>735.81</v>
      </c>
      <c r="K37" s="46">
        <v>1047</v>
      </c>
      <c r="L37" s="8"/>
    </row>
    <row r="38" spans="9:12" x14ac:dyDescent="0.2">
      <c r="I38" s="44">
        <v>42751</v>
      </c>
      <c r="J38" s="45">
        <v>732.32</v>
      </c>
      <c r="K38" s="45">
        <v>783</v>
      </c>
      <c r="L38" s="8"/>
    </row>
    <row r="39" spans="9:12" x14ac:dyDescent="0.2">
      <c r="I39" s="44">
        <v>42752</v>
      </c>
      <c r="J39" s="45">
        <v>732.98</v>
      </c>
      <c r="K39" s="45">
        <v>1118</v>
      </c>
      <c r="L39" s="8"/>
    </row>
    <row r="40" spans="9:12" x14ac:dyDescent="0.2">
      <c r="I40" s="44">
        <v>42753</v>
      </c>
      <c r="J40" s="45">
        <v>733.3</v>
      </c>
      <c r="K40" s="45">
        <v>802</v>
      </c>
      <c r="L40" s="8"/>
    </row>
    <row r="41" spans="9:12" x14ac:dyDescent="0.2">
      <c r="I41" s="44">
        <v>42754</v>
      </c>
      <c r="J41" s="45">
        <v>740.73</v>
      </c>
      <c r="K41" s="46">
        <v>1376</v>
      </c>
      <c r="L41" s="8"/>
    </row>
    <row r="42" spans="9:12" x14ac:dyDescent="0.2">
      <c r="I42" s="44">
        <v>42755</v>
      </c>
      <c r="J42" s="45">
        <v>737.93</v>
      </c>
      <c r="K42" s="46">
        <v>874</v>
      </c>
      <c r="L42" s="8"/>
    </row>
    <row r="43" spans="9:12" x14ac:dyDescent="0.2">
      <c r="I43" s="44">
        <v>42758</v>
      </c>
      <c r="J43" s="45">
        <v>737.45</v>
      </c>
      <c r="K43" s="45">
        <v>425</v>
      </c>
      <c r="L43" s="8"/>
    </row>
    <row r="44" spans="9:12" x14ac:dyDescent="0.2">
      <c r="I44" s="44">
        <v>42759</v>
      </c>
      <c r="J44" s="45">
        <v>740.25</v>
      </c>
      <c r="K44" s="46">
        <v>1011</v>
      </c>
      <c r="L44" s="8"/>
    </row>
    <row r="45" spans="9:12" ht="12.75" customHeight="1" x14ac:dyDescent="0.2">
      <c r="I45" s="44">
        <v>42760</v>
      </c>
      <c r="J45" s="45">
        <v>738.82</v>
      </c>
      <c r="K45" s="46">
        <v>932</v>
      </c>
      <c r="L45" s="8"/>
    </row>
    <row r="46" spans="9:12" x14ac:dyDescent="0.2">
      <c r="I46" s="44">
        <v>42761</v>
      </c>
      <c r="J46" s="45">
        <v>740.11</v>
      </c>
      <c r="K46" s="46">
        <v>932</v>
      </c>
      <c r="L46" s="8"/>
    </row>
    <row r="47" spans="9:12" x14ac:dyDescent="0.2">
      <c r="I47" s="44">
        <v>42762</v>
      </c>
      <c r="J47" s="45">
        <v>744.36</v>
      </c>
      <c r="K47" s="45">
        <v>687</v>
      </c>
      <c r="L47" s="8"/>
    </row>
    <row r="48" spans="9:12" x14ac:dyDescent="0.2">
      <c r="I48" s="44">
        <v>42765</v>
      </c>
      <c r="J48" s="45">
        <v>744.15</v>
      </c>
      <c r="K48" s="45">
        <v>963</v>
      </c>
      <c r="L48" s="8"/>
    </row>
    <row r="49" spans="9:12" x14ac:dyDescent="0.2">
      <c r="I49" s="44">
        <v>42766</v>
      </c>
      <c r="J49" s="45">
        <v>741.16</v>
      </c>
      <c r="K49" s="46">
        <v>1025</v>
      </c>
      <c r="L49" s="8"/>
    </row>
    <row r="50" spans="9:12" x14ac:dyDescent="0.2">
      <c r="I50" s="44">
        <v>42767</v>
      </c>
      <c r="J50" s="45">
        <v>744.09</v>
      </c>
      <c r="K50" s="46">
        <v>871</v>
      </c>
      <c r="L50" s="8"/>
    </row>
    <row r="51" spans="9:12" x14ac:dyDescent="0.2">
      <c r="I51" s="47">
        <v>42772</v>
      </c>
      <c r="J51" s="48">
        <v>746.67</v>
      </c>
      <c r="K51" s="49">
        <v>2964</v>
      </c>
      <c r="L51" s="8"/>
    </row>
    <row r="52" spans="9:12" x14ac:dyDescent="0.2">
      <c r="I52" s="47">
        <v>42773</v>
      </c>
      <c r="J52" s="8">
        <v>754.64</v>
      </c>
      <c r="K52" s="8">
        <v>1999</v>
      </c>
      <c r="L52" s="8"/>
    </row>
    <row r="53" spans="9:12" x14ac:dyDescent="0.2">
      <c r="I53" s="47">
        <v>42775</v>
      </c>
      <c r="J53" s="8">
        <v>750.24</v>
      </c>
      <c r="K53" s="8">
        <v>1490</v>
      </c>
      <c r="L53" s="8"/>
    </row>
    <row r="54" spans="9:12" x14ac:dyDescent="0.2">
      <c r="I54" s="47">
        <v>42776</v>
      </c>
      <c r="J54" s="8">
        <v>755.49</v>
      </c>
      <c r="K54" s="8">
        <v>2113</v>
      </c>
    </row>
    <row r="55" spans="9:12" x14ac:dyDescent="0.2">
      <c r="I55" s="47">
        <v>42779</v>
      </c>
      <c r="J55" s="8">
        <v>760.96</v>
      </c>
      <c r="K55" s="8">
        <v>968</v>
      </c>
    </row>
    <row r="56" spans="9:12" x14ac:dyDescent="0.2">
      <c r="I56" s="47">
        <v>42780</v>
      </c>
      <c r="J56" s="8">
        <v>760.33</v>
      </c>
      <c r="K56" s="8">
        <v>765</v>
      </c>
    </row>
    <row r="57" spans="9:12" x14ac:dyDescent="0.2">
      <c r="I57" s="47">
        <v>42781</v>
      </c>
      <c r="J57" s="8">
        <v>762.44</v>
      </c>
      <c r="K57" s="8">
        <v>1066</v>
      </c>
    </row>
    <row r="58" spans="9:12" x14ac:dyDescent="0.2">
      <c r="I58" s="47">
        <v>42782</v>
      </c>
      <c r="J58" s="8">
        <v>762.89</v>
      </c>
      <c r="K58" s="8">
        <v>4953</v>
      </c>
    </row>
    <row r="59" spans="9:12" x14ac:dyDescent="0.2">
      <c r="I59" s="47">
        <v>42783</v>
      </c>
      <c r="J59" s="8">
        <v>762.63</v>
      </c>
      <c r="K59" s="8">
        <v>931</v>
      </c>
    </row>
    <row r="60" spans="9:12" x14ac:dyDescent="0.2">
      <c r="I60" s="47">
        <v>42786</v>
      </c>
      <c r="J60" s="8">
        <v>764.17</v>
      </c>
      <c r="K60" s="8">
        <v>1856</v>
      </c>
    </row>
    <row r="61" spans="9:12" x14ac:dyDescent="0.2">
      <c r="I61" s="47">
        <v>42787</v>
      </c>
      <c r="J61" s="8">
        <v>765.65</v>
      </c>
      <c r="K61" s="8">
        <v>1008</v>
      </c>
    </row>
    <row r="62" spans="9:12" x14ac:dyDescent="0.2">
      <c r="I62" s="47">
        <v>42788</v>
      </c>
      <c r="J62" s="8">
        <v>771.67</v>
      </c>
      <c r="K62" s="8">
        <v>1527</v>
      </c>
    </row>
    <row r="63" spans="9:12" x14ac:dyDescent="0.2">
      <c r="I63" s="47">
        <v>42789</v>
      </c>
      <c r="J63" s="8">
        <v>776.96</v>
      </c>
      <c r="K63" s="8">
        <v>1564</v>
      </c>
    </row>
    <row r="64" spans="9:12" x14ac:dyDescent="0.2">
      <c r="I64" s="47">
        <v>42790</v>
      </c>
      <c r="J64" s="8">
        <v>774.52</v>
      </c>
      <c r="K64" s="8">
        <v>1167</v>
      </c>
    </row>
    <row r="65" spans="9:11" x14ac:dyDescent="0.2">
      <c r="I65" s="47">
        <v>42793</v>
      </c>
      <c r="J65" s="8">
        <v>779.8</v>
      </c>
      <c r="K65" s="8">
        <v>2182</v>
      </c>
    </row>
    <row r="66" spans="9:11" x14ac:dyDescent="0.2">
      <c r="I66" s="47">
        <v>42794</v>
      </c>
      <c r="J66" s="8">
        <v>791.44</v>
      </c>
      <c r="K66" s="8">
        <v>1853</v>
      </c>
    </row>
    <row r="67" spans="9:11" x14ac:dyDescent="0.2">
      <c r="I67" s="47">
        <v>42795</v>
      </c>
      <c r="J67" s="8">
        <v>791.07</v>
      </c>
      <c r="K67" s="8">
        <v>1368</v>
      </c>
    </row>
    <row r="68" spans="9:11" x14ac:dyDescent="0.2">
      <c r="I68" s="47">
        <v>42796</v>
      </c>
      <c r="J68" s="8">
        <v>789.9</v>
      </c>
      <c r="K68" s="8">
        <v>3652</v>
      </c>
    </row>
    <row r="69" spans="9:11" x14ac:dyDescent="0.2">
      <c r="I69" s="47">
        <v>42797</v>
      </c>
      <c r="J69" s="8">
        <v>793.83</v>
      </c>
      <c r="K69" s="8">
        <v>1099</v>
      </c>
    </row>
    <row r="70" spans="9:11" x14ac:dyDescent="0.2">
      <c r="I70" s="47">
        <v>42800</v>
      </c>
      <c r="J70" s="8">
        <v>788.12</v>
      </c>
      <c r="K70" s="8">
        <v>883</v>
      </c>
    </row>
    <row r="71" spans="9:11" x14ac:dyDescent="0.2">
      <c r="I71" s="47">
        <v>42801</v>
      </c>
      <c r="J71" s="8">
        <v>784.1</v>
      </c>
      <c r="K71" s="8">
        <v>2961</v>
      </c>
    </row>
    <row r="72" spans="9:11" x14ac:dyDescent="0.2">
      <c r="I72" s="47">
        <v>42802</v>
      </c>
      <c r="J72" s="8">
        <v>785.02</v>
      </c>
      <c r="K72" s="8">
        <v>1370</v>
      </c>
    </row>
    <row r="73" spans="9:11" x14ac:dyDescent="0.2">
      <c r="I73" s="47">
        <v>42803</v>
      </c>
      <c r="J73" s="8">
        <v>788.58</v>
      </c>
      <c r="K73" s="8">
        <v>1418</v>
      </c>
    </row>
    <row r="74" spans="9:11" x14ac:dyDescent="0.2">
      <c r="I74" s="47">
        <v>42804</v>
      </c>
      <c r="J74" s="8">
        <v>793.37</v>
      </c>
      <c r="K74" s="8">
        <v>1751</v>
      </c>
    </row>
    <row r="75" spans="9:11" x14ac:dyDescent="0.2">
      <c r="I75" s="47">
        <v>42807</v>
      </c>
      <c r="J75" s="8">
        <v>793.52</v>
      </c>
      <c r="K75" s="8">
        <v>802</v>
      </c>
    </row>
    <row r="76" spans="9:11" x14ac:dyDescent="0.2">
      <c r="I76" s="47">
        <v>42808</v>
      </c>
      <c r="J76" s="8">
        <v>788.63</v>
      </c>
      <c r="K76" s="8">
        <v>1520</v>
      </c>
    </row>
    <row r="77" spans="9:11" x14ac:dyDescent="0.2">
      <c r="I77" s="47">
        <v>42809</v>
      </c>
      <c r="J77" s="8">
        <v>793.32</v>
      </c>
      <c r="K77" s="8">
        <v>4516</v>
      </c>
    </row>
    <row r="78" spans="9:11" x14ac:dyDescent="0.2">
      <c r="I78" s="47">
        <v>42810</v>
      </c>
      <c r="J78" s="8">
        <v>800.98</v>
      </c>
      <c r="K78" s="8">
        <v>2639</v>
      </c>
    </row>
    <row r="79" spans="9:11" x14ac:dyDescent="0.2">
      <c r="I79" s="47">
        <v>42811</v>
      </c>
      <c r="J79" s="8">
        <v>801.72</v>
      </c>
      <c r="K79" s="8">
        <v>2963</v>
      </c>
    </row>
    <row r="80" spans="9:11" x14ac:dyDescent="0.2">
      <c r="I80" s="47">
        <v>42814</v>
      </c>
      <c r="J80" s="8">
        <v>803.88</v>
      </c>
      <c r="K80" s="8">
        <v>2388</v>
      </c>
    </row>
    <row r="81" spans="9:11" x14ac:dyDescent="0.2">
      <c r="I81" s="47">
        <v>42815</v>
      </c>
      <c r="J81" s="8">
        <v>799.61</v>
      </c>
      <c r="K81" s="8">
        <v>1229</v>
      </c>
    </row>
    <row r="82" spans="9:11" x14ac:dyDescent="0.2">
      <c r="I82" s="47">
        <v>42816</v>
      </c>
      <c r="J82" s="8">
        <v>792.9</v>
      </c>
      <c r="K82" s="8">
        <v>819</v>
      </c>
    </row>
    <row r="83" spans="9:11" x14ac:dyDescent="0.2">
      <c r="I83" s="47">
        <v>42817</v>
      </c>
      <c r="J83" s="8">
        <v>793.78</v>
      </c>
      <c r="K83" s="8">
        <v>1447</v>
      </c>
    </row>
    <row r="84" spans="9:11" x14ac:dyDescent="0.2">
      <c r="I84" s="47">
        <v>42818</v>
      </c>
      <c r="J84" s="8">
        <v>791.71</v>
      </c>
      <c r="K84" s="8">
        <v>421</v>
      </c>
    </row>
    <row r="85" spans="9:11" x14ac:dyDescent="0.2">
      <c r="I85" s="47">
        <v>42821</v>
      </c>
      <c r="J85" s="8">
        <v>791.11</v>
      </c>
      <c r="K85" s="8">
        <v>2669</v>
      </c>
    </row>
    <row r="86" spans="9:11" x14ac:dyDescent="0.2">
      <c r="I86" s="47">
        <v>42822</v>
      </c>
      <c r="J86" s="8">
        <v>787.3</v>
      </c>
      <c r="K86" s="8">
        <v>2237</v>
      </c>
    </row>
    <row r="87" spans="9:11" x14ac:dyDescent="0.2">
      <c r="I87" s="47">
        <v>42823</v>
      </c>
      <c r="J87" s="8">
        <v>777.58</v>
      </c>
      <c r="K87" s="8">
        <v>2374</v>
      </c>
    </row>
    <row r="88" spans="9:11" x14ac:dyDescent="0.2">
      <c r="I88" s="47">
        <v>42824</v>
      </c>
      <c r="J88" s="8">
        <v>772</v>
      </c>
      <c r="K88" s="8">
        <v>3293</v>
      </c>
    </row>
    <row r="89" spans="9:11" x14ac:dyDescent="0.2">
      <c r="I89" s="47">
        <v>42825</v>
      </c>
      <c r="J89" s="8">
        <v>774.7</v>
      </c>
      <c r="K89" s="8">
        <v>1998</v>
      </c>
    </row>
    <row r="90" spans="9:11" x14ac:dyDescent="0.2">
      <c r="I90" s="47">
        <v>42828</v>
      </c>
      <c r="J90" s="8">
        <v>775.41</v>
      </c>
      <c r="K90" s="8">
        <v>882</v>
      </c>
    </row>
    <row r="91" spans="9:11" x14ac:dyDescent="0.2">
      <c r="I91" s="47">
        <v>42829</v>
      </c>
      <c r="J91" s="8">
        <v>786.24</v>
      </c>
      <c r="K91" s="8">
        <v>1039</v>
      </c>
    </row>
    <row r="92" spans="9:11" x14ac:dyDescent="0.2">
      <c r="I92" s="47">
        <v>42830</v>
      </c>
      <c r="J92" s="8">
        <v>779.29</v>
      </c>
      <c r="K92" s="8">
        <v>1692</v>
      </c>
    </row>
    <row r="93" spans="9:11" x14ac:dyDescent="0.2">
      <c r="I93" s="47">
        <v>42831</v>
      </c>
      <c r="J93" s="8">
        <v>774.64</v>
      </c>
      <c r="K93" s="8">
        <v>735</v>
      </c>
    </row>
    <row r="94" spans="9:11" x14ac:dyDescent="0.2">
      <c r="I94" s="47">
        <v>42832</v>
      </c>
      <c r="J94" s="8">
        <v>779.43</v>
      </c>
      <c r="K94" s="8">
        <v>1194</v>
      </c>
    </row>
    <row r="95" spans="9:11" x14ac:dyDescent="0.2">
      <c r="I95" s="47">
        <v>42835</v>
      </c>
      <c r="J95" s="8">
        <v>782.17</v>
      </c>
      <c r="K95" s="8">
        <v>450</v>
      </c>
    </row>
    <row r="96" spans="9:11" x14ac:dyDescent="0.2">
      <c r="I96" s="47">
        <v>42836</v>
      </c>
      <c r="J96" s="8">
        <v>781.15</v>
      </c>
      <c r="K96" s="8">
        <v>881</v>
      </c>
    </row>
    <row r="97" spans="9:11" x14ac:dyDescent="0.2">
      <c r="I97" s="47">
        <v>42837</v>
      </c>
      <c r="J97" s="8">
        <v>779.41</v>
      </c>
      <c r="K97" s="8">
        <v>1027</v>
      </c>
    </row>
    <row r="98" spans="9:11" x14ac:dyDescent="0.2">
      <c r="I98" s="47">
        <v>42838</v>
      </c>
      <c r="J98" s="8">
        <v>778.24</v>
      </c>
      <c r="K98" s="8">
        <v>2021</v>
      </c>
    </row>
    <row r="99" spans="9:11" x14ac:dyDescent="0.2">
      <c r="I99" s="47">
        <v>42843</v>
      </c>
      <c r="J99" s="8">
        <v>778.16</v>
      </c>
      <c r="K99" s="8">
        <v>1777</v>
      </c>
    </row>
    <row r="100" spans="9:11" x14ac:dyDescent="0.2">
      <c r="I100" s="47">
        <v>42844</v>
      </c>
      <c r="J100" s="8">
        <v>779.33</v>
      </c>
      <c r="K100" s="8">
        <v>1937</v>
      </c>
    </row>
    <row r="101" spans="9:11" x14ac:dyDescent="0.2">
      <c r="I101" s="47">
        <v>42845</v>
      </c>
      <c r="J101" s="8">
        <v>774.15</v>
      </c>
      <c r="K101" s="8">
        <v>614</v>
      </c>
    </row>
    <row r="102" spans="9:11" x14ac:dyDescent="0.2">
      <c r="I102" s="47">
        <v>42846</v>
      </c>
      <c r="J102" s="8">
        <v>773.44</v>
      </c>
      <c r="K102" s="8">
        <v>1303</v>
      </c>
    </row>
    <row r="103" spans="9:11" x14ac:dyDescent="0.2">
      <c r="I103" s="47">
        <v>42849</v>
      </c>
      <c r="J103" s="8">
        <v>778.93</v>
      </c>
      <c r="K103" s="8">
        <v>2939</v>
      </c>
    </row>
    <row r="104" spans="9:11" x14ac:dyDescent="0.2">
      <c r="I104" s="47">
        <v>42850</v>
      </c>
      <c r="J104" s="8">
        <v>777.29</v>
      </c>
      <c r="K104" s="8">
        <v>1241</v>
      </c>
    </row>
    <row r="105" spans="9:11" x14ac:dyDescent="0.2">
      <c r="I105" s="47">
        <v>42851</v>
      </c>
      <c r="J105" s="8">
        <v>788.25</v>
      </c>
      <c r="K105" s="8">
        <v>1408</v>
      </c>
    </row>
    <row r="106" spans="9:11" x14ac:dyDescent="0.2">
      <c r="I106" s="47">
        <v>42853</v>
      </c>
      <c r="J106" s="8">
        <v>782.32</v>
      </c>
      <c r="K106" s="8">
        <v>2419</v>
      </c>
    </row>
    <row r="107" spans="9:11" x14ac:dyDescent="0.2">
      <c r="I107" s="47">
        <v>42858</v>
      </c>
      <c r="J107" s="8">
        <v>777.61</v>
      </c>
      <c r="K107" s="8">
        <v>507</v>
      </c>
    </row>
    <row r="108" spans="9:11" x14ac:dyDescent="0.2">
      <c r="I108" s="47">
        <v>42859</v>
      </c>
      <c r="J108" s="8">
        <v>778.63</v>
      </c>
      <c r="K108" s="8">
        <v>225</v>
      </c>
    </row>
    <row r="109" spans="9:11" x14ac:dyDescent="0.2">
      <c r="I109" s="47">
        <v>42860</v>
      </c>
      <c r="J109" s="8">
        <v>777.11</v>
      </c>
      <c r="K109" s="8">
        <v>524</v>
      </c>
    </row>
    <row r="110" spans="9:11" x14ac:dyDescent="0.2">
      <c r="I110" s="47">
        <v>42863</v>
      </c>
      <c r="J110" s="8">
        <v>778.2</v>
      </c>
      <c r="K110" s="8">
        <v>762</v>
      </c>
    </row>
    <row r="111" spans="9:11" x14ac:dyDescent="0.2">
      <c r="I111" s="47">
        <v>42864</v>
      </c>
      <c r="J111" s="8">
        <v>780.63</v>
      </c>
      <c r="K111" s="8">
        <v>854</v>
      </c>
    </row>
    <row r="112" spans="9:11" x14ac:dyDescent="0.2">
      <c r="I112" s="47">
        <v>42865</v>
      </c>
      <c r="J112" s="8">
        <v>781.61</v>
      </c>
      <c r="K112" s="8">
        <v>323</v>
      </c>
    </row>
    <row r="113" spans="9:11" x14ac:dyDescent="0.2">
      <c r="I113" s="47">
        <v>42866</v>
      </c>
      <c r="J113" s="8">
        <v>789.11</v>
      </c>
      <c r="K113" s="8">
        <v>3701</v>
      </c>
    </row>
    <row r="114" spans="9:11" x14ac:dyDescent="0.2">
      <c r="I114" s="47">
        <v>42867</v>
      </c>
      <c r="J114" s="8">
        <v>782.68</v>
      </c>
      <c r="K114" s="8">
        <v>3495</v>
      </c>
    </row>
    <row r="115" spans="9:11" x14ac:dyDescent="0.2">
      <c r="I115" s="47">
        <v>42870</v>
      </c>
      <c r="J115" s="8">
        <v>780.89</v>
      </c>
      <c r="K115" s="8">
        <v>1133</v>
      </c>
    </row>
    <row r="116" spans="9:11" x14ac:dyDescent="0.2">
      <c r="I116" s="47">
        <v>42871</v>
      </c>
      <c r="J116" s="8">
        <v>780.24</v>
      </c>
      <c r="K116" s="8">
        <v>913</v>
      </c>
    </row>
    <row r="117" spans="9:11" x14ac:dyDescent="0.2">
      <c r="I117" s="47">
        <v>42872</v>
      </c>
      <c r="J117" s="8">
        <v>783.64</v>
      </c>
      <c r="K117" s="8">
        <v>670</v>
      </c>
    </row>
    <row r="118" spans="9:11" x14ac:dyDescent="0.2">
      <c r="I118" s="47">
        <v>42873</v>
      </c>
      <c r="J118" s="8">
        <v>777.16</v>
      </c>
      <c r="K118" s="8">
        <v>976</v>
      </c>
    </row>
    <row r="119" spans="9:11" x14ac:dyDescent="0.2">
      <c r="I119" s="47">
        <v>42874</v>
      </c>
      <c r="J119" s="8">
        <v>784.68</v>
      </c>
      <c r="K119" s="8">
        <v>1911</v>
      </c>
    </row>
    <row r="120" spans="9:11" x14ac:dyDescent="0.2">
      <c r="I120" s="47">
        <v>42877</v>
      </c>
      <c r="J120" s="8">
        <v>786.36</v>
      </c>
      <c r="K120" s="8">
        <v>685</v>
      </c>
    </row>
    <row r="121" spans="9:11" x14ac:dyDescent="0.2">
      <c r="I121" s="47">
        <v>42878</v>
      </c>
      <c r="J121" s="8">
        <v>791.34</v>
      </c>
      <c r="K121" s="8">
        <v>1326</v>
      </c>
    </row>
    <row r="122" spans="9:11" x14ac:dyDescent="0.2">
      <c r="I122" s="47">
        <v>42879</v>
      </c>
      <c r="J122" s="8">
        <v>788.54</v>
      </c>
      <c r="K122" s="8">
        <v>620</v>
      </c>
    </row>
    <row r="123" spans="9:11" x14ac:dyDescent="0.2">
      <c r="I123" s="47">
        <v>42880</v>
      </c>
      <c r="J123" s="8">
        <v>791.12</v>
      </c>
      <c r="K123" s="8">
        <v>455</v>
      </c>
    </row>
    <row r="124" spans="9:11" x14ac:dyDescent="0.2">
      <c r="I124" s="47">
        <v>42881</v>
      </c>
      <c r="J124" s="8">
        <v>789.05</v>
      </c>
      <c r="K124" s="8">
        <v>1785</v>
      </c>
    </row>
    <row r="125" spans="9:11" x14ac:dyDescent="0.2">
      <c r="I125" s="47">
        <v>42884</v>
      </c>
      <c r="J125" s="8">
        <v>785.95</v>
      </c>
      <c r="K125" s="8">
        <v>1275</v>
      </c>
    </row>
    <row r="126" spans="9:11" x14ac:dyDescent="0.2">
      <c r="I126" s="47">
        <v>42885</v>
      </c>
      <c r="J126" s="8">
        <v>782.22</v>
      </c>
      <c r="K126" s="8">
        <v>1117</v>
      </c>
    </row>
    <row r="127" spans="9:11" x14ac:dyDescent="0.2">
      <c r="I127" s="47">
        <v>42886</v>
      </c>
      <c r="J127" s="8">
        <v>797.89</v>
      </c>
      <c r="K127" s="8">
        <v>2207</v>
      </c>
    </row>
    <row r="128" spans="9:11" x14ac:dyDescent="0.2">
      <c r="I128" s="47">
        <v>42887</v>
      </c>
      <c r="J128" s="8">
        <v>792.01</v>
      </c>
      <c r="K128" s="8">
        <v>509</v>
      </c>
    </row>
    <row r="129" spans="9:11" x14ac:dyDescent="0.2">
      <c r="I129" s="47">
        <v>42888</v>
      </c>
      <c r="J129" s="8">
        <v>790.97</v>
      </c>
      <c r="K129" s="8">
        <v>958</v>
      </c>
    </row>
    <row r="130" spans="9:11" x14ac:dyDescent="0.2">
      <c r="I130" s="47">
        <v>42891</v>
      </c>
      <c r="J130" s="8">
        <v>792.85</v>
      </c>
      <c r="K130" s="8">
        <v>724</v>
      </c>
    </row>
    <row r="131" spans="9:11" x14ac:dyDescent="0.2">
      <c r="I131" s="47">
        <v>42892</v>
      </c>
      <c r="J131" s="8">
        <v>798.33</v>
      </c>
      <c r="K131" s="8">
        <v>694</v>
      </c>
    </row>
    <row r="132" spans="9:11" x14ac:dyDescent="0.2">
      <c r="I132" s="47">
        <v>42893</v>
      </c>
      <c r="J132" s="8">
        <v>793.09</v>
      </c>
      <c r="K132" s="8">
        <v>841</v>
      </c>
    </row>
    <row r="133" spans="9:11" x14ac:dyDescent="0.2">
      <c r="I133" s="47">
        <v>42894</v>
      </c>
      <c r="J133" s="8">
        <v>790.22</v>
      </c>
      <c r="K133" s="8">
        <v>2298</v>
      </c>
    </row>
    <row r="134" spans="9:11" x14ac:dyDescent="0.2">
      <c r="I134" s="47">
        <v>42895</v>
      </c>
      <c r="J134" s="8">
        <v>792.17</v>
      </c>
      <c r="K134" s="8">
        <v>973</v>
      </c>
    </row>
    <row r="135" spans="9:11" x14ac:dyDescent="0.2">
      <c r="I135" s="47">
        <v>42898</v>
      </c>
      <c r="J135" s="8">
        <v>797.45</v>
      </c>
      <c r="K135" s="8">
        <v>991</v>
      </c>
    </row>
    <row r="136" spans="9:11" x14ac:dyDescent="0.2">
      <c r="I136" s="47">
        <v>42899</v>
      </c>
      <c r="J136" s="8">
        <v>797.46</v>
      </c>
      <c r="K136" s="8">
        <v>979</v>
      </c>
    </row>
    <row r="137" spans="9:11" x14ac:dyDescent="0.2">
      <c r="I137" s="47">
        <v>42900</v>
      </c>
      <c r="J137" s="8">
        <v>788.6</v>
      </c>
      <c r="K137" s="8">
        <v>1119</v>
      </c>
    </row>
    <row r="138" spans="9:11" x14ac:dyDescent="0.2">
      <c r="I138" s="47">
        <v>42901</v>
      </c>
      <c r="J138" s="8">
        <v>786.18</v>
      </c>
      <c r="K138" s="8">
        <v>1997</v>
      </c>
    </row>
    <row r="139" spans="9:11" x14ac:dyDescent="0.2">
      <c r="I139" s="47">
        <v>42902</v>
      </c>
      <c r="J139" s="8">
        <v>784.23</v>
      </c>
      <c r="K139" s="8">
        <v>1021</v>
      </c>
    </row>
    <row r="140" spans="9:11" x14ac:dyDescent="0.2">
      <c r="I140" s="47">
        <v>42905</v>
      </c>
      <c r="J140" s="8">
        <v>784.91</v>
      </c>
      <c r="K140" s="8">
        <v>1516</v>
      </c>
    </row>
    <row r="141" spans="9:11" x14ac:dyDescent="0.2">
      <c r="I141" s="47">
        <v>42906</v>
      </c>
      <c r="J141" s="8">
        <v>790.35</v>
      </c>
      <c r="K141" s="8">
        <v>1095</v>
      </c>
    </row>
    <row r="142" spans="9:11" x14ac:dyDescent="0.2">
      <c r="I142" s="47">
        <v>42907</v>
      </c>
      <c r="J142" s="8">
        <v>788.96</v>
      </c>
      <c r="K142" s="8">
        <v>3539</v>
      </c>
    </row>
    <row r="143" spans="9:11" x14ac:dyDescent="0.2">
      <c r="I143" s="47">
        <v>42908</v>
      </c>
      <c r="J143" s="8">
        <v>791.8</v>
      </c>
      <c r="K143" s="8">
        <v>536</v>
      </c>
    </row>
    <row r="144" spans="9:11" x14ac:dyDescent="0.2">
      <c r="I144" s="47">
        <v>42909</v>
      </c>
      <c r="J144" s="8">
        <v>792.22</v>
      </c>
      <c r="K144" s="8">
        <v>669</v>
      </c>
    </row>
    <row r="145" spans="9:11" x14ac:dyDescent="0.2">
      <c r="I145" s="47">
        <v>42912</v>
      </c>
      <c r="J145" s="8">
        <v>802.28</v>
      </c>
      <c r="K145" s="8">
        <v>1001</v>
      </c>
    </row>
    <row r="146" spans="9:11" x14ac:dyDescent="0.2">
      <c r="I146" s="47">
        <v>42913</v>
      </c>
      <c r="J146" s="8">
        <v>796.79</v>
      </c>
      <c r="K146" s="8">
        <v>685</v>
      </c>
    </row>
    <row r="147" spans="9:11" x14ac:dyDescent="0.2">
      <c r="I147" s="47">
        <v>42914</v>
      </c>
      <c r="J147" s="8">
        <v>794.79</v>
      </c>
      <c r="K147" s="8">
        <v>608</v>
      </c>
    </row>
    <row r="148" spans="9:11" x14ac:dyDescent="0.2">
      <c r="I148" s="47">
        <v>42915</v>
      </c>
      <c r="J148" s="8">
        <v>796.2</v>
      </c>
      <c r="K148" s="8">
        <v>394</v>
      </c>
    </row>
    <row r="149" spans="9:11" x14ac:dyDescent="0.2">
      <c r="I149" s="47">
        <v>42916</v>
      </c>
      <c r="J149" s="8">
        <v>796.4</v>
      </c>
      <c r="K149" s="8">
        <v>2157</v>
      </c>
    </row>
    <row r="150" spans="9:11" x14ac:dyDescent="0.2">
      <c r="I150" s="47">
        <v>42919</v>
      </c>
      <c r="J150" s="8">
        <v>792.55</v>
      </c>
      <c r="K150" s="8">
        <v>1198</v>
      </c>
    </row>
    <row r="151" spans="9:11" x14ac:dyDescent="0.2">
      <c r="I151" s="47">
        <v>42920</v>
      </c>
      <c r="J151" s="8">
        <v>792.85</v>
      </c>
      <c r="K151" s="8">
        <v>438</v>
      </c>
    </row>
    <row r="152" spans="9:11" x14ac:dyDescent="0.2">
      <c r="I152" s="47">
        <v>42921</v>
      </c>
      <c r="J152" s="8">
        <v>796.29</v>
      </c>
      <c r="K152" s="8">
        <v>727</v>
      </c>
    </row>
    <row r="153" spans="9:11" x14ac:dyDescent="0.2">
      <c r="I153" s="47">
        <v>42922</v>
      </c>
      <c r="J153" s="8">
        <v>797.56</v>
      </c>
      <c r="K153" s="8">
        <v>829</v>
      </c>
    </row>
    <row r="154" spans="9:11" x14ac:dyDescent="0.2">
      <c r="I154" s="47">
        <v>42923</v>
      </c>
      <c r="J154" s="8">
        <v>801.45</v>
      </c>
      <c r="K154" s="8">
        <v>1989</v>
      </c>
    </row>
    <row r="155" spans="9:11" x14ac:dyDescent="0.2">
      <c r="I155" s="47">
        <v>42926</v>
      </c>
      <c r="J155" s="8">
        <v>804.9</v>
      </c>
      <c r="K155" s="8">
        <v>242</v>
      </c>
    </row>
    <row r="156" spans="9:11" x14ac:dyDescent="0.2">
      <c r="I156" s="47">
        <v>42927</v>
      </c>
      <c r="J156" s="8">
        <v>809.28</v>
      </c>
      <c r="K156" s="8">
        <v>660</v>
      </c>
    </row>
    <row r="157" spans="9:11" x14ac:dyDescent="0.2">
      <c r="I157" s="47">
        <v>42928</v>
      </c>
      <c r="J157" s="8">
        <v>808.17</v>
      </c>
      <c r="K157" s="8">
        <v>918</v>
      </c>
    </row>
    <row r="158" spans="9:11" x14ac:dyDescent="0.2">
      <c r="I158" s="47">
        <v>42929</v>
      </c>
      <c r="J158" s="8">
        <v>809.17</v>
      </c>
      <c r="K158" s="8">
        <v>493</v>
      </c>
    </row>
    <row r="159" spans="9:11" x14ac:dyDescent="0.2">
      <c r="I159" s="47">
        <v>42930</v>
      </c>
      <c r="J159" s="8">
        <v>812.45</v>
      </c>
      <c r="K159" s="8">
        <v>1159</v>
      </c>
    </row>
    <row r="160" spans="9:11" x14ac:dyDescent="0.2">
      <c r="I160" s="47">
        <v>42933</v>
      </c>
      <c r="J160" s="8">
        <v>803.27</v>
      </c>
      <c r="K160" s="8">
        <v>862</v>
      </c>
    </row>
    <row r="161" spans="9:11" x14ac:dyDescent="0.2">
      <c r="I161" s="47">
        <v>42934</v>
      </c>
      <c r="J161" s="8">
        <v>800.45</v>
      </c>
      <c r="K161" s="8">
        <v>689</v>
      </c>
    </row>
    <row r="162" spans="9:11" x14ac:dyDescent="0.2">
      <c r="I162" s="47">
        <v>42935</v>
      </c>
      <c r="J162" s="8">
        <v>801.03</v>
      </c>
      <c r="K162" s="8">
        <v>1717</v>
      </c>
    </row>
    <row r="163" spans="9:11" x14ac:dyDescent="0.2">
      <c r="I163" s="47">
        <v>42936</v>
      </c>
      <c r="J163" s="8">
        <v>799.23</v>
      </c>
      <c r="K163" s="8">
        <v>245</v>
      </c>
    </row>
    <row r="164" spans="9:11" x14ac:dyDescent="0.2">
      <c r="I164" s="47">
        <v>42937</v>
      </c>
      <c r="J164" s="8">
        <v>806.1</v>
      </c>
      <c r="K164" s="8">
        <v>602</v>
      </c>
    </row>
    <row r="165" spans="9:11" x14ac:dyDescent="0.2">
      <c r="I165" s="47">
        <v>42940</v>
      </c>
      <c r="J165" s="8">
        <v>804.69</v>
      </c>
      <c r="K165" s="8">
        <v>1292</v>
      </c>
    </row>
    <row r="166" spans="9:11" x14ac:dyDescent="0.2">
      <c r="I166" s="47">
        <v>42941</v>
      </c>
      <c r="J166" s="8">
        <v>808.8</v>
      </c>
      <c r="K166" s="8">
        <v>880</v>
      </c>
    </row>
    <row r="167" spans="9:11" x14ac:dyDescent="0.2">
      <c r="I167" s="47">
        <v>42942</v>
      </c>
      <c r="J167" s="8">
        <v>805.97</v>
      </c>
      <c r="K167" s="8">
        <v>3485</v>
      </c>
    </row>
    <row r="168" spans="9:11" x14ac:dyDescent="0.2">
      <c r="I168" s="47">
        <v>42943</v>
      </c>
      <c r="J168" s="8">
        <v>809.98</v>
      </c>
      <c r="K168" s="8">
        <v>1900</v>
      </c>
    </row>
    <row r="169" spans="9:11" x14ac:dyDescent="0.2">
      <c r="I169" s="47">
        <v>42944</v>
      </c>
      <c r="J169" s="8">
        <v>811.45</v>
      </c>
      <c r="K169" s="8">
        <v>2191</v>
      </c>
    </row>
    <row r="170" spans="9:11" x14ac:dyDescent="0.2">
      <c r="I170" s="47">
        <v>42947</v>
      </c>
      <c r="J170" s="8">
        <v>812.9</v>
      </c>
      <c r="K170" s="8">
        <v>2548</v>
      </c>
    </row>
    <row r="171" spans="9:11" x14ac:dyDescent="0.2">
      <c r="I171" s="47">
        <v>42948</v>
      </c>
      <c r="J171" s="8">
        <v>818.74</v>
      </c>
      <c r="K171" s="8">
        <v>701</v>
      </c>
    </row>
    <row r="172" spans="9:11" x14ac:dyDescent="0.2">
      <c r="I172" s="47">
        <v>42949</v>
      </c>
      <c r="J172" s="8">
        <v>809.85</v>
      </c>
      <c r="K172" s="8">
        <v>1177</v>
      </c>
    </row>
    <row r="173" spans="9:11" x14ac:dyDescent="0.2">
      <c r="I173" s="47">
        <v>42950</v>
      </c>
      <c r="J173" s="8">
        <v>806.01</v>
      </c>
      <c r="K173" s="8">
        <v>2561</v>
      </c>
    </row>
    <row r="174" spans="9:11" x14ac:dyDescent="0.2">
      <c r="I174" s="47">
        <v>42951</v>
      </c>
      <c r="J174" s="8">
        <v>809.55</v>
      </c>
      <c r="K174" s="8">
        <v>538</v>
      </c>
    </row>
    <row r="175" spans="9:11" x14ac:dyDescent="0.2">
      <c r="I175" s="47">
        <v>42954</v>
      </c>
      <c r="J175" s="8">
        <v>806.99</v>
      </c>
      <c r="K175" s="8">
        <v>417</v>
      </c>
    </row>
    <row r="176" spans="9:11" x14ac:dyDescent="0.2">
      <c r="I176" s="47">
        <v>42955</v>
      </c>
      <c r="J176" s="8">
        <v>812.99</v>
      </c>
      <c r="K176" s="8">
        <v>1679</v>
      </c>
    </row>
    <row r="177" spans="9:11" x14ac:dyDescent="0.2">
      <c r="I177" s="47">
        <v>42956</v>
      </c>
      <c r="J177" s="8">
        <v>801.9</v>
      </c>
      <c r="K177" s="8">
        <v>856</v>
      </c>
    </row>
    <row r="178" spans="9:11" x14ac:dyDescent="0.2">
      <c r="I178" s="47">
        <v>42957</v>
      </c>
      <c r="J178" s="8">
        <v>808.68</v>
      </c>
      <c r="K178" s="8">
        <v>2921</v>
      </c>
    </row>
    <row r="179" spans="9:11" x14ac:dyDescent="0.2">
      <c r="I179" s="47">
        <v>42958</v>
      </c>
      <c r="J179" s="8">
        <v>803.32</v>
      </c>
      <c r="K179" s="8">
        <v>3726</v>
      </c>
    </row>
    <row r="180" spans="9:11" x14ac:dyDescent="0.2">
      <c r="I180" s="47">
        <v>42961</v>
      </c>
      <c r="J180" s="8">
        <v>805.67</v>
      </c>
      <c r="K180" s="8">
        <v>413</v>
      </c>
    </row>
    <row r="181" spans="9:11" x14ac:dyDescent="0.2">
      <c r="I181" s="47">
        <v>42963</v>
      </c>
      <c r="J181" s="8">
        <v>805.2</v>
      </c>
      <c r="K181" s="8">
        <v>552</v>
      </c>
    </row>
    <row r="182" spans="9:11" x14ac:dyDescent="0.2">
      <c r="I182" s="47">
        <v>42964</v>
      </c>
      <c r="J182" s="8">
        <v>804.97</v>
      </c>
      <c r="K182" s="8">
        <v>631</v>
      </c>
    </row>
    <row r="183" spans="9:11" x14ac:dyDescent="0.2">
      <c r="I183" s="47">
        <v>42965</v>
      </c>
      <c r="J183" s="8">
        <v>810.23</v>
      </c>
      <c r="K183" s="8">
        <v>6266</v>
      </c>
    </row>
    <row r="184" spans="9:11" x14ac:dyDescent="0.2">
      <c r="I184" s="47">
        <v>42968</v>
      </c>
      <c r="J184" s="8">
        <v>809</v>
      </c>
      <c r="K184" s="8">
        <v>1514</v>
      </c>
    </row>
    <row r="185" spans="9:11" x14ac:dyDescent="0.2">
      <c r="I185" s="47">
        <v>42969</v>
      </c>
      <c r="J185" s="8">
        <v>816.59</v>
      </c>
      <c r="K185" s="8">
        <v>785</v>
      </c>
    </row>
    <row r="186" spans="9:11" x14ac:dyDescent="0.2">
      <c r="I186" s="47">
        <v>42970</v>
      </c>
      <c r="J186" s="8">
        <v>821.3</v>
      </c>
      <c r="K186" s="8">
        <v>10071</v>
      </c>
    </row>
    <row r="187" spans="9:11" x14ac:dyDescent="0.2">
      <c r="I187" s="47">
        <v>42971</v>
      </c>
      <c r="J187" s="8">
        <v>828.68</v>
      </c>
      <c r="K187" s="8">
        <v>1667</v>
      </c>
    </row>
    <row r="188" spans="9:11" x14ac:dyDescent="0.2">
      <c r="I188" s="47">
        <v>42972</v>
      </c>
      <c r="J188" s="8">
        <v>826.86</v>
      </c>
      <c r="K188" s="8">
        <v>1362</v>
      </c>
    </row>
    <row r="189" spans="9:11" x14ac:dyDescent="0.2">
      <c r="I189" s="47">
        <v>42975</v>
      </c>
      <c r="J189" s="8">
        <v>824.53</v>
      </c>
      <c r="K189" s="8">
        <v>571</v>
      </c>
    </row>
    <row r="190" spans="9:11" x14ac:dyDescent="0.2">
      <c r="I190" s="47">
        <v>42976</v>
      </c>
      <c r="J190" s="8">
        <v>819.61</v>
      </c>
      <c r="K190" s="8">
        <v>920</v>
      </c>
    </row>
    <row r="191" spans="9:11" x14ac:dyDescent="0.2">
      <c r="I191" s="47">
        <v>42977</v>
      </c>
      <c r="J191" s="8">
        <v>818.09</v>
      </c>
      <c r="K191" s="8">
        <v>1326</v>
      </c>
    </row>
    <row r="192" spans="9:11" x14ac:dyDescent="0.2">
      <c r="I192" s="47">
        <v>42978</v>
      </c>
      <c r="J192" s="8">
        <v>812.75</v>
      </c>
      <c r="K192" s="8">
        <v>1688</v>
      </c>
    </row>
    <row r="193" spans="9:11" x14ac:dyDescent="0.2">
      <c r="I193" s="47">
        <v>42979</v>
      </c>
      <c r="J193" s="8">
        <v>814.51</v>
      </c>
      <c r="K193" s="8">
        <v>668</v>
      </c>
    </row>
    <row r="194" spans="9:11" x14ac:dyDescent="0.2">
      <c r="I194" s="47">
        <v>42982</v>
      </c>
      <c r="J194" s="8">
        <v>818.69</v>
      </c>
      <c r="K194" s="8">
        <v>2011</v>
      </c>
    </row>
    <row r="195" spans="9:11" x14ac:dyDescent="0.2">
      <c r="I195" s="47">
        <v>42983</v>
      </c>
      <c r="J195" s="8">
        <v>823.21</v>
      </c>
      <c r="K195" s="8">
        <v>582</v>
      </c>
    </row>
    <row r="196" spans="9:11" x14ac:dyDescent="0.2">
      <c r="I196" s="47">
        <v>42984</v>
      </c>
      <c r="J196" s="8">
        <v>812.44</v>
      </c>
      <c r="K196" s="8">
        <v>631</v>
      </c>
    </row>
    <row r="197" spans="9:11" x14ac:dyDescent="0.2">
      <c r="I197" s="47">
        <v>42985</v>
      </c>
      <c r="J197" s="8">
        <v>813.87</v>
      </c>
      <c r="K197" s="8">
        <v>1395</v>
      </c>
    </row>
    <row r="198" spans="9:11" x14ac:dyDescent="0.2">
      <c r="I198" s="47">
        <v>42986</v>
      </c>
      <c r="J198" s="8">
        <v>811.98</v>
      </c>
      <c r="K198" s="8">
        <v>992</v>
      </c>
    </row>
    <row r="199" spans="9:11" x14ac:dyDescent="0.2">
      <c r="I199" s="47">
        <v>42989</v>
      </c>
      <c r="J199" s="8">
        <v>809.53</v>
      </c>
      <c r="K199" s="8">
        <v>2159</v>
      </c>
    </row>
    <row r="200" spans="9:11" x14ac:dyDescent="0.2">
      <c r="I200" s="47">
        <v>42990</v>
      </c>
      <c r="J200" s="8">
        <v>803.4</v>
      </c>
      <c r="K200" s="8">
        <v>3279</v>
      </c>
    </row>
    <row r="201" spans="9:11" x14ac:dyDescent="0.2">
      <c r="I201" s="47">
        <v>42991</v>
      </c>
      <c r="J201" s="8">
        <v>795.69</v>
      </c>
      <c r="K201" s="8">
        <v>2661</v>
      </c>
    </row>
    <row r="202" spans="9:11" x14ac:dyDescent="0.2">
      <c r="I202" s="47">
        <v>42992</v>
      </c>
      <c r="J202" s="8">
        <v>799.2</v>
      </c>
      <c r="K202" s="8">
        <v>1607</v>
      </c>
    </row>
    <row r="203" spans="9:11" x14ac:dyDescent="0.2">
      <c r="I203" s="47">
        <v>42993</v>
      </c>
      <c r="J203" s="8">
        <v>800.8</v>
      </c>
      <c r="K203" s="8">
        <v>1167</v>
      </c>
    </row>
    <row r="204" spans="9:11" x14ac:dyDescent="0.2">
      <c r="I204" s="47">
        <v>42996</v>
      </c>
      <c r="J204" s="8">
        <v>798.81</v>
      </c>
      <c r="K204" s="8">
        <v>1200</v>
      </c>
    </row>
    <row r="205" spans="9:11" x14ac:dyDescent="0.2">
      <c r="I205" s="47">
        <v>42997</v>
      </c>
      <c r="J205" s="8">
        <v>806.6</v>
      </c>
      <c r="K205" s="8">
        <v>653</v>
      </c>
    </row>
    <row r="206" spans="9:11" x14ac:dyDescent="0.2">
      <c r="I206" s="47">
        <v>42998</v>
      </c>
      <c r="J206" s="8">
        <v>801.22</v>
      </c>
      <c r="K206" s="8">
        <v>412</v>
      </c>
    </row>
    <row r="207" spans="9:11" x14ac:dyDescent="0.2">
      <c r="I207" s="47">
        <v>42999</v>
      </c>
      <c r="J207" s="8">
        <v>801.25</v>
      </c>
      <c r="K207" s="8">
        <v>839</v>
      </c>
    </row>
    <row r="208" spans="9:11" x14ac:dyDescent="0.2">
      <c r="I208" s="47">
        <v>43000</v>
      </c>
      <c r="J208" s="8">
        <v>799.42</v>
      </c>
      <c r="K208" s="8">
        <v>324</v>
      </c>
    </row>
    <row r="209" spans="9:11" x14ac:dyDescent="0.2">
      <c r="I209" s="47">
        <v>43003</v>
      </c>
      <c r="J209" s="8">
        <v>802.66</v>
      </c>
      <c r="K209" s="8">
        <v>607</v>
      </c>
    </row>
    <row r="210" spans="9:11" x14ac:dyDescent="0.2">
      <c r="I210" s="47">
        <v>43004</v>
      </c>
      <c r="J210" s="8">
        <v>799.82</v>
      </c>
      <c r="K210" s="8">
        <v>1222</v>
      </c>
    </row>
    <row r="211" spans="9:11" x14ac:dyDescent="0.2">
      <c r="I211" s="47">
        <v>43005</v>
      </c>
      <c r="J211" s="8">
        <v>798.3</v>
      </c>
      <c r="K211" s="8">
        <v>1990</v>
      </c>
    </row>
    <row r="212" spans="9:11" x14ac:dyDescent="0.2">
      <c r="I212" s="47">
        <v>43006</v>
      </c>
      <c r="J212" s="8">
        <v>800.48</v>
      </c>
      <c r="K212" s="8">
        <v>965</v>
      </c>
    </row>
    <row r="213" spans="9:11" x14ac:dyDescent="0.2">
      <c r="I213" s="47">
        <v>43007</v>
      </c>
      <c r="J213" s="8">
        <v>796.55</v>
      </c>
      <c r="K213" s="8">
        <v>1808</v>
      </c>
    </row>
    <row r="214" spans="9:11" x14ac:dyDescent="0.2">
      <c r="I214" s="47">
        <v>43010</v>
      </c>
      <c r="J214" s="8">
        <v>795.37</v>
      </c>
      <c r="K214" s="8">
        <v>1240</v>
      </c>
    </row>
    <row r="215" spans="9:11" x14ac:dyDescent="0.2">
      <c r="I215" s="47">
        <v>43011</v>
      </c>
      <c r="J215" s="8">
        <v>800.31</v>
      </c>
      <c r="K215" s="8">
        <v>983</v>
      </c>
    </row>
    <row r="216" spans="9:11" x14ac:dyDescent="0.2">
      <c r="I216" s="47">
        <v>43012</v>
      </c>
      <c r="J216" s="8">
        <v>800.92</v>
      </c>
      <c r="K216" s="8">
        <v>813</v>
      </c>
    </row>
    <row r="217" spans="9:11" x14ac:dyDescent="0.2">
      <c r="I217" s="47">
        <v>43013</v>
      </c>
      <c r="J217" s="8">
        <v>801.09</v>
      </c>
      <c r="K217" s="8">
        <v>1016</v>
      </c>
    </row>
    <row r="218" spans="9:11" x14ac:dyDescent="0.2">
      <c r="I218" s="47">
        <v>43014</v>
      </c>
      <c r="J218" s="8">
        <v>799.73</v>
      </c>
      <c r="K218" s="8">
        <v>1357</v>
      </c>
    </row>
    <row r="219" spans="9:11" x14ac:dyDescent="0.2">
      <c r="I219" s="47">
        <v>43017</v>
      </c>
      <c r="J219" s="8">
        <v>810.78</v>
      </c>
      <c r="K219" s="8">
        <v>873</v>
      </c>
    </row>
    <row r="220" spans="9:11" x14ac:dyDescent="0.2">
      <c r="I220" s="47">
        <v>43018</v>
      </c>
      <c r="J220" s="8">
        <v>812.39</v>
      </c>
      <c r="K220" s="8">
        <v>980</v>
      </c>
    </row>
    <row r="221" spans="9:11" x14ac:dyDescent="0.2">
      <c r="I221" s="47">
        <v>43019</v>
      </c>
      <c r="J221" s="8">
        <v>814.9</v>
      </c>
      <c r="K221" s="8">
        <v>807</v>
      </c>
    </row>
    <row r="222" spans="9:11" x14ac:dyDescent="0.2">
      <c r="I222" s="47">
        <v>43020</v>
      </c>
      <c r="J222" s="8">
        <v>813.57</v>
      </c>
      <c r="K222" s="8">
        <v>910</v>
      </c>
    </row>
    <row r="223" spans="9:11" x14ac:dyDescent="0.2">
      <c r="I223" s="47">
        <v>43021</v>
      </c>
      <c r="J223" s="8">
        <v>816.75</v>
      </c>
      <c r="K223" s="8">
        <v>458</v>
      </c>
    </row>
    <row r="224" spans="9:11" x14ac:dyDescent="0.2">
      <c r="I224" s="47">
        <v>43024</v>
      </c>
      <c r="J224" s="8">
        <v>814.28</v>
      </c>
      <c r="K224" s="8">
        <v>797</v>
      </c>
    </row>
    <row r="225" spans="9:11" x14ac:dyDescent="0.2">
      <c r="I225" s="47">
        <v>43025</v>
      </c>
      <c r="J225" s="8">
        <v>811.1</v>
      </c>
      <c r="K225" s="8">
        <v>402</v>
      </c>
    </row>
    <row r="226" spans="9:11" x14ac:dyDescent="0.2">
      <c r="I226" s="47">
        <v>43026</v>
      </c>
      <c r="J226" s="8">
        <v>810.37</v>
      </c>
      <c r="K226" s="8">
        <v>1183</v>
      </c>
    </row>
    <row r="227" spans="9:11" x14ac:dyDescent="0.2">
      <c r="I227" s="47">
        <v>43027</v>
      </c>
      <c r="J227" s="8">
        <v>807.79</v>
      </c>
      <c r="K227" s="8">
        <v>418</v>
      </c>
    </row>
    <row r="228" spans="9:11" x14ac:dyDescent="0.2">
      <c r="I228" s="47">
        <v>43028</v>
      </c>
      <c r="J228" s="8">
        <v>810.37</v>
      </c>
      <c r="K228" s="8">
        <v>465</v>
      </c>
    </row>
    <row r="229" spans="9:11" x14ac:dyDescent="0.2">
      <c r="I229" s="47">
        <v>43031</v>
      </c>
      <c r="J229" s="8">
        <v>803.93</v>
      </c>
      <c r="K229" s="8">
        <v>963</v>
      </c>
    </row>
    <row r="230" spans="9:11" x14ac:dyDescent="0.2">
      <c r="I230" s="47">
        <v>43032</v>
      </c>
      <c r="J230" s="8">
        <v>803.99</v>
      </c>
      <c r="K230" s="8">
        <v>322</v>
      </c>
    </row>
    <row r="231" spans="9:11" x14ac:dyDescent="0.2">
      <c r="I231" s="47">
        <v>43033</v>
      </c>
      <c r="J231" s="8">
        <v>804.82</v>
      </c>
      <c r="K231" s="8">
        <v>407</v>
      </c>
    </row>
    <row r="232" spans="9:11" x14ac:dyDescent="0.2">
      <c r="I232" s="47">
        <v>43034</v>
      </c>
      <c r="J232" s="8">
        <v>798.91</v>
      </c>
      <c r="K232" s="8">
        <v>387</v>
      </c>
    </row>
    <row r="233" spans="9:11" x14ac:dyDescent="0.2">
      <c r="I233" s="47">
        <v>43035</v>
      </c>
      <c r="J233" s="8">
        <v>796.53</v>
      </c>
      <c r="K233" s="8">
        <v>505</v>
      </c>
    </row>
    <row r="234" spans="9:11" x14ac:dyDescent="0.2">
      <c r="I234" s="47">
        <v>43038</v>
      </c>
      <c r="J234" s="8">
        <v>796.92</v>
      </c>
      <c r="K234" s="8">
        <v>1109</v>
      </c>
    </row>
    <row r="235" spans="9:11" x14ac:dyDescent="0.2">
      <c r="I235" s="47">
        <v>43041</v>
      </c>
      <c r="J235" s="8">
        <v>793.22</v>
      </c>
      <c r="K235" s="8">
        <v>771</v>
      </c>
    </row>
    <row r="236" spans="9:11" x14ac:dyDescent="0.2">
      <c r="I236" s="47">
        <v>43042</v>
      </c>
      <c r="J236" s="8">
        <v>791.09</v>
      </c>
      <c r="K236" s="8">
        <v>1232</v>
      </c>
    </row>
    <row r="237" spans="9:11" x14ac:dyDescent="0.2">
      <c r="I237" s="47">
        <v>43045</v>
      </c>
      <c r="J237" s="8">
        <v>788.85</v>
      </c>
      <c r="K237" s="8">
        <v>816</v>
      </c>
    </row>
    <row r="238" spans="9:11" x14ac:dyDescent="0.2">
      <c r="I238" s="47">
        <v>43046</v>
      </c>
      <c r="J238" s="8">
        <v>784.85</v>
      </c>
      <c r="K238" s="8">
        <v>906</v>
      </c>
    </row>
    <row r="239" spans="9:11" x14ac:dyDescent="0.2">
      <c r="I239" s="47">
        <v>43047</v>
      </c>
      <c r="J239" s="8">
        <v>792.07</v>
      </c>
      <c r="K239" s="8">
        <v>691</v>
      </c>
    </row>
    <row r="240" spans="9:11" x14ac:dyDescent="0.2">
      <c r="I240" s="47">
        <v>43048</v>
      </c>
      <c r="J240" s="8">
        <v>788.58</v>
      </c>
      <c r="K240" s="8">
        <v>462</v>
      </c>
    </row>
    <row r="241" spans="9:11" x14ac:dyDescent="0.2">
      <c r="I241" s="47">
        <v>43049</v>
      </c>
      <c r="J241" s="8">
        <v>792</v>
      </c>
      <c r="K241" s="8">
        <v>1693</v>
      </c>
    </row>
    <row r="242" spans="9:11" x14ac:dyDescent="0.2">
      <c r="I242" s="47">
        <v>43052</v>
      </c>
      <c r="J242" s="8">
        <v>787.92</v>
      </c>
      <c r="K242" s="8">
        <v>484</v>
      </c>
    </row>
    <row r="243" spans="9:11" x14ac:dyDescent="0.2">
      <c r="I243" s="47">
        <v>43053</v>
      </c>
      <c r="J243" s="8">
        <v>789.08</v>
      </c>
      <c r="K243" s="8">
        <v>353</v>
      </c>
    </row>
    <row r="244" spans="9:11" x14ac:dyDescent="0.2">
      <c r="I244" s="47">
        <v>43054</v>
      </c>
      <c r="J244" s="8">
        <v>785.12</v>
      </c>
      <c r="K244" s="8">
        <v>1132</v>
      </c>
    </row>
    <row r="245" spans="9:11" x14ac:dyDescent="0.2">
      <c r="I245" s="47">
        <v>43055</v>
      </c>
      <c r="J245" s="8">
        <v>790.95</v>
      </c>
      <c r="K245" s="8">
        <v>861</v>
      </c>
    </row>
    <row r="246" spans="9:11" x14ac:dyDescent="0.2">
      <c r="I246" s="47">
        <v>43056</v>
      </c>
      <c r="J246" s="8">
        <v>792.06</v>
      </c>
      <c r="K246" s="8">
        <v>779</v>
      </c>
    </row>
    <row r="247" spans="9:11" x14ac:dyDescent="0.2">
      <c r="I247" s="47">
        <v>43059</v>
      </c>
      <c r="J247" s="8">
        <v>787.75</v>
      </c>
      <c r="K247" s="8">
        <v>1007</v>
      </c>
    </row>
    <row r="248" spans="9:11" x14ac:dyDescent="0.2">
      <c r="I248" s="47">
        <v>43060</v>
      </c>
      <c r="J248" s="8">
        <v>790.81</v>
      </c>
      <c r="K248" s="8">
        <v>540</v>
      </c>
    </row>
    <row r="249" spans="9:11" x14ac:dyDescent="0.2">
      <c r="I249" s="47">
        <v>43061</v>
      </c>
      <c r="J249" s="8">
        <v>786.11</v>
      </c>
      <c r="K249" s="8">
        <v>944</v>
      </c>
    </row>
    <row r="250" spans="9:11" x14ac:dyDescent="0.2">
      <c r="I250" s="47">
        <v>43062</v>
      </c>
      <c r="J250" s="8">
        <v>781.69</v>
      </c>
      <c r="K250" s="8">
        <v>854</v>
      </c>
    </row>
    <row r="251" spans="9:11" x14ac:dyDescent="0.2">
      <c r="I251" s="47">
        <v>43063</v>
      </c>
      <c r="J251" s="8">
        <v>782.95</v>
      </c>
      <c r="K251" s="8">
        <v>1247</v>
      </c>
    </row>
    <row r="252" spans="9:11" x14ac:dyDescent="0.2">
      <c r="I252" s="47">
        <v>43066</v>
      </c>
      <c r="J252" s="8">
        <v>782.32</v>
      </c>
      <c r="K252" s="8">
        <v>801</v>
      </c>
    </row>
    <row r="253" spans="9:11" x14ac:dyDescent="0.2">
      <c r="I253" s="47">
        <v>43067</v>
      </c>
      <c r="J253" s="8">
        <v>780.54</v>
      </c>
      <c r="K253" s="8">
        <v>709</v>
      </c>
    </row>
    <row r="254" spans="9:11" x14ac:dyDescent="0.2">
      <c r="I254" s="47">
        <v>43068</v>
      </c>
      <c r="J254" s="8">
        <v>779.46</v>
      </c>
      <c r="K254" s="8">
        <v>2189</v>
      </c>
    </row>
    <row r="255" spans="9:11" x14ac:dyDescent="0.2">
      <c r="I255" s="47">
        <v>43069</v>
      </c>
      <c r="J255" s="8">
        <v>781.66</v>
      </c>
      <c r="K255" s="8">
        <v>953</v>
      </c>
    </row>
    <row r="256" spans="9:11" x14ac:dyDescent="0.2">
      <c r="I256" s="47">
        <v>43070</v>
      </c>
      <c r="J256" s="8">
        <v>784.9</v>
      </c>
      <c r="K256" s="8">
        <v>1488</v>
      </c>
    </row>
    <row r="257" spans="9:11" x14ac:dyDescent="0.2">
      <c r="I257" s="47">
        <v>43073</v>
      </c>
      <c r="J257" s="8">
        <v>790.02</v>
      </c>
      <c r="K257" s="8">
        <v>2310</v>
      </c>
    </row>
    <row r="258" spans="9:11" x14ac:dyDescent="0.2">
      <c r="I258" s="47">
        <v>43074</v>
      </c>
      <c r="J258" s="8">
        <v>784.89</v>
      </c>
      <c r="K258" s="8">
        <v>924</v>
      </c>
    </row>
    <row r="259" spans="9:11" x14ac:dyDescent="0.2">
      <c r="I259" s="47">
        <v>43075</v>
      </c>
      <c r="J259" s="8">
        <v>773.03</v>
      </c>
      <c r="K259" s="8">
        <v>3444</v>
      </c>
    </row>
    <row r="260" spans="9:11" x14ac:dyDescent="0.2">
      <c r="I260" s="47">
        <v>43076</v>
      </c>
      <c r="J260" s="8">
        <v>779.11</v>
      </c>
      <c r="K260" s="8">
        <v>330</v>
      </c>
    </row>
    <row r="261" spans="9:11" x14ac:dyDescent="0.2">
      <c r="I261" s="47">
        <v>43077</v>
      </c>
      <c r="J261" s="8">
        <v>780.04</v>
      </c>
      <c r="K261" s="8">
        <v>1550</v>
      </c>
    </row>
    <row r="262" spans="9:11" x14ac:dyDescent="0.2">
      <c r="I262" s="47">
        <v>43080</v>
      </c>
      <c r="J262" s="8">
        <v>775.79</v>
      </c>
      <c r="K262" s="8">
        <v>795</v>
      </c>
    </row>
    <row r="263" spans="9:11" x14ac:dyDescent="0.2">
      <c r="I263" s="47">
        <v>43081</v>
      </c>
      <c r="J263" s="8">
        <v>783.68</v>
      </c>
      <c r="K263" s="8">
        <v>1100</v>
      </c>
    </row>
    <row r="264" spans="9:11" x14ac:dyDescent="0.2">
      <c r="I264" s="47">
        <v>43082</v>
      </c>
      <c r="J264" s="8">
        <v>784.42</v>
      </c>
      <c r="K264" s="8">
        <v>1258</v>
      </c>
    </row>
    <row r="265" spans="9:11" x14ac:dyDescent="0.2">
      <c r="I265" s="47">
        <v>43083</v>
      </c>
      <c r="J265" s="8">
        <v>794.28</v>
      </c>
      <c r="K265" s="8">
        <v>902</v>
      </c>
    </row>
    <row r="266" spans="9:11" x14ac:dyDescent="0.2">
      <c r="I266" s="47">
        <v>43084</v>
      </c>
      <c r="J266" s="8">
        <v>793.01</v>
      </c>
      <c r="K266" s="8">
        <v>1077</v>
      </c>
    </row>
    <row r="267" spans="9:11" x14ac:dyDescent="0.2">
      <c r="I267" s="47">
        <v>43087</v>
      </c>
      <c r="J267" s="8">
        <v>792.17</v>
      </c>
      <c r="K267" s="8">
        <v>866</v>
      </c>
    </row>
    <row r="268" spans="9:11" x14ac:dyDescent="0.2">
      <c r="I268" s="47">
        <v>43088</v>
      </c>
      <c r="J268" s="8">
        <v>786.71</v>
      </c>
      <c r="K268" s="8">
        <v>938</v>
      </c>
    </row>
    <row r="269" spans="9:11" x14ac:dyDescent="0.2">
      <c r="I269" s="47">
        <v>43089</v>
      </c>
      <c r="J269" s="8">
        <v>790.87</v>
      </c>
      <c r="K269" s="8">
        <v>1365</v>
      </c>
    </row>
    <row r="270" spans="9:11" x14ac:dyDescent="0.2">
      <c r="I270" s="47">
        <v>43090</v>
      </c>
      <c r="J270" s="8">
        <v>789.44</v>
      </c>
      <c r="K270" s="8">
        <v>1058</v>
      </c>
    </row>
    <row r="271" spans="9:11" x14ac:dyDescent="0.2">
      <c r="I271" s="47">
        <v>43091</v>
      </c>
      <c r="J271" s="8">
        <v>795.56</v>
      </c>
      <c r="K271" s="8">
        <v>3402</v>
      </c>
    </row>
    <row r="272" spans="9:11" x14ac:dyDescent="0.2">
      <c r="I272" s="47">
        <v>43096</v>
      </c>
      <c r="J272" s="8">
        <v>793.57</v>
      </c>
      <c r="K272" s="8">
        <v>2110</v>
      </c>
    </row>
    <row r="273" spans="9:11" x14ac:dyDescent="0.2">
      <c r="I273" s="47">
        <v>43097</v>
      </c>
      <c r="J273" s="8">
        <v>796.37</v>
      </c>
      <c r="K273" s="8">
        <v>2775</v>
      </c>
    </row>
    <row r="274" spans="9:11" x14ac:dyDescent="0.2">
      <c r="I274" s="47">
        <v>43098</v>
      </c>
      <c r="J274" s="8">
        <v>806.52</v>
      </c>
      <c r="K274" s="8">
        <v>3070</v>
      </c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1"/>
  <sheetViews>
    <sheetView showGridLines="0" view="pageBreakPreview" topLeftCell="A19" zoomScale="80" zoomScaleNormal="90" zoomScaleSheetLayoutView="80" workbookViewId="0">
      <selection activeCell="E54" sqref="E54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5.8554687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2" customWidth="1"/>
    <col min="9" max="9" width="9.140625" style="52"/>
    <col min="10" max="10" width="12.42578125" style="52" customWidth="1"/>
    <col min="11" max="11" width="12.28515625" style="52" customWidth="1"/>
    <col min="12" max="12" width="10" style="52" bestFit="1" customWidth="1"/>
    <col min="13" max="13" width="11.42578125" style="52" bestFit="1" customWidth="1"/>
    <col min="14" max="14" width="10" style="52" bestFit="1" customWidth="1"/>
    <col min="15" max="16" width="9.28515625" style="52" bestFit="1" customWidth="1"/>
    <col min="17" max="17" width="9.140625" style="52"/>
    <col min="18" max="16384" width="9.140625" style="9"/>
  </cols>
  <sheetData>
    <row r="1" spans="1:21" s="51" customFormat="1" ht="99.95" customHeight="1" x14ac:dyDescent="0.4">
      <c r="A1" s="295"/>
      <c r="B1" s="295"/>
      <c r="C1" s="295"/>
      <c r="D1" s="295"/>
      <c r="E1" s="295"/>
      <c r="F1" s="295"/>
      <c r="G1" s="295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1" ht="50.1" customHeight="1" x14ac:dyDescent="0.2">
      <c r="A2" s="279" t="s">
        <v>355</v>
      </c>
      <c r="B2" s="279"/>
      <c r="C2" s="279"/>
      <c r="D2" s="279"/>
      <c r="E2" s="279"/>
      <c r="F2" s="279"/>
      <c r="G2" s="279"/>
    </row>
    <row r="3" spans="1:21" ht="80.099999999999994" customHeight="1" x14ac:dyDescent="0.2">
      <c r="A3" s="53" t="s">
        <v>456</v>
      </c>
      <c r="B3" s="54" t="s">
        <v>356</v>
      </c>
      <c r="C3" s="54" t="s">
        <v>435</v>
      </c>
      <c r="D3" s="54" t="s">
        <v>436</v>
      </c>
      <c r="E3" s="54" t="s">
        <v>437</v>
      </c>
      <c r="F3" s="54" t="s">
        <v>357</v>
      </c>
      <c r="G3" s="54" t="s">
        <v>358</v>
      </c>
    </row>
    <row r="4" spans="1:21" ht="39.950000000000003" customHeight="1" x14ac:dyDescent="0.2">
      <c r="A4" s="55">
        <v>2009</v>
      </c>
      <c r="B4" s="56">
        <v>485764173.85000002</v>
      </c>
      <c r="C4" s="56">
        <v>208530010</v>
      </c>
      <c r="D4" s="56">
        <v>25515641.59</v>
      </c>
      <c r="E4" s="56">
        <v>156344455</v>
      </c>
      <c r="F4" s="56">
        <v>0</v>
      </c>
      <c r="G4" s="56"/>
    </row>
    <row r="5" spans="1:21" ht="39.950000000000003" customHeight="1" x14ac:dyDescent="0.2">
      <c r="A5" s="57">
        <f>A4+1</f>
        <v>2010</v>
      </c>
      <c r="B5" s="18">
        <v>288010160.47000003</v>
      </c>
      <c r="C5" s="18">
        <v>57592096</v>
      </c>
      <c r="D5" s="18">
        <v>15189667.43</v>
      </c>
      <c r="E5" s="18">
        <v>108902647</v>
      </c>
      <c r="F5" s="18">
        <v>0</v>
      </c>
      <c r="G5" s="18"/>
    </row>
    <row r="6" spans="1:21" ht="39.950000000000003" customHeight="1" x14ac:dyDescent="0.2">
      <c r="A6" s="102">
        <f t="shared" ref="A6:A11" si="0">A5+1</f>
        <v>2011</v>
      </c>
      <c r="B6" s="56">
        <v>344728346.72000003</v>
      </c>
      <c r="C6" s="56">
        <v>25475994</v>
      </c>
      <c r="D6" s="56">
        <v>24271761.98</v>
      </c>
      <c r="E6" s="56">
        <v>59579776</v>
      </c>
      <c r="F6" s="56">
        <v>0</v>
      </c>
      <c r="G6" s="56"/>
    </row>
    <row r="7" spans="1:21" ht="39.950000000000003" customHeight="1" x14ac:dyDescent="0.2">
      <c r="A7" s="57">
        <f t="shared" si="0"/>
        <v>2012</v>
      </c>
      <c r="B7" s="18">
        <v>270162593.37</v>
      </c>
      <c r="C7" s="18">
        <v>16944554</v>
      </c>
      <c r="D7" s="18">
        <v>15759049.99</v>
      </c>
      <c r="E7" s="18">
        <v>55393336</v>
      </c>
      <c r="F7" s="18">
        <v>67391</v>
      </c>
      <c r="G7" s="18">
        <v>269870.2</v>
      </c>
      <c r="H7" s="58"/>
      <c r="I7" s="59"/>
    </row>
    <row r="8" spans="1:21" ht="39.950000000000003" customHeight="1" x14ac:dyDescent="0.2">
      <c r="A8" s="102">
        <f t="shared" si="0"/>
        <v>2013</v>
      </c>
      <c r="B8" s="56">
        <v>274969307.50999999</v>
      </c>
      <c r="C8" s="56">
        <v>14128408</v>
      </c>
      <c r="D8" s="56">
        <v>10290980.359999999</v>
      </c>
      <c r="E8" s="56">
        <v>86078935</v>
      </c>
      <c r="F8" s="56">
        <v>3960</v>
      </c>
      <c r="G8" s="56">
        <v>4517324.72</v>
      </c>
      <c r="H8" s="58"/>
      <c r="I8" s="59"/>
    </row>
    <row r="9" spans="1:21" ht="39.950000000000003" customHeight="1" x14ac:dyDescent="0.2">
      <c r="A9" s="57">
        <f t="shared" si="0"/>
        <v>2014</v>
      </c>
      <c r="B9" s="18">
        <v>375338036.92000002</v>
      </c>
      <c r="C9" s="18">
        <v>155610475</v>
      </c>
      <c r="D9" s="18">
        <v>77115884.319999993</v>
      </c>
      <c r="E9" s="18">
        <v>69033093</v>
      </c>
      <c r="F9" s="18">
        <v>169503.6</v>
      </c>
      <c r="G9" s="18">
        <v>9053334.8000000007</v>
      </c>
      <c r="H9" s="58"/>
      <c r="I9" s="59"/>
    </row>
    <row r="10" spans="1:21" ht="39.950000000000003" customHeight="1" x14ac:dyDescent="0.2">
      <c r="A10" s="102">
        <f t="shared" si="0"/>
        <v>2015</v>
      </c>
      <c r="B10" s="56">
        <v>268652885.81999999</v>
      </c>
      <c r="C10" s="56">
        <v>40914719</v>
      </c>
      <c r="D10" s="56">
        <v>24099504.309999999</v>
      </c>
      <c r="E10" s="56">
        <v>55882966</v>
      </c>
      <c r="F10" s="56">
        <v>0</v>
      </c>
      <c r="G10" s="56">
        <v>3512536.6</v>
      </c>
      <c r="H10" s="58"/>
      <c r="I10" s="59"/>
    </row>
    <row r="11" spans="1:21" ht="39.950000000000003" customHeight="1" x14ac:dyDescent="0.2">
      <c r="A11" s="57">
        <f t="shared" si="0"/>
        <v>2016</v>
      </c>
      <c r="B11" s="18">
        <v>280227192.74000001</v>
      </c>
      <c r="C11" s="18">
        <v>7955256</v>
      </c>
      <c r="D11" s="18">
        <v>24795845.199999999</v>
      </c>
      <c r="E11" s="18">
        <v>18575324</v>
      </c>
      <c r="F11" s="18">
        <v>0</v>
      </c>
      <c r="G11" s="18">
        <v>2121409.5</v>
      </c>
      <c r="H11" s="59"/>
      <c r="I11" s="59"/>
    </row>
    <row r="12" spans="1:21" ht="39.950000000000003" customHeight="1" x14ac:dyDescent="0.2">
      <c r="A12" s="102">
        <f>A11+1</f>
        <v>2017</v>
      </c>
      <c r="B12" s="56">
        <v>299228018.88</v>
      </c>
      <c r="C12" s="56">
        <v>5090966</v>
      </c>
      <c r="D12" s="56">
        <v>30249052.609999999</v>
      </c>
      <c r="E12" s="56">
        <v>10669064</v>
      </c>
      <c r="F12" s="56">
        <v>0</v>
      </c>
      <c r="G12" s="56">
        <v>2207423.5</v>
      </c>
      <c r="H12" s="59"/>
      <c r="I12" s="59"/>
    </row>
    <row r="13" spans="1:21" ht="50.1" customHeight="1" x14ac:dyDescent="0.2">
      <c r="A13" s="296" t="s">
        <v>457</v>
      </c>
      <c r="B13" s="296"/>
      <c r="C13" s="296"/>
      <c r="D13" s="296"/>
      <c r="E13" s="296"/>
      <c r="F13" s="296"/>
      <c r="G13" s="296"/>
      <c r="H13" s="61"/>
      <c r="I13" s="62"/>
      <c r="J13" s="63"/>
      <c r="K13" s="63"/>
      <c r="L13" s="63"/>
      <c r="M13" s="63"/>
      <c r="N13" s="64"/>
      <c r="O13" s="63"/>
      <c r="P13" s="63"/>
      <c r="Q13" s="65"/>
      <c r="R13" s="66"/>
      <c r="S13" s="66"/>
      <c r="T13" s="66"/>
      <c r="U13" s="66"/>
    </row>
    <row r="14" spans="1:21" ht="81.75" customHeight="1" x14ac:dyDescent="0.2">
      <c r="A14" s="53" t="s">
        <v>360</v>
      </c>
      <c r="B14" s="54" t="s">
        <v>361</v>
      </c>
      <c r="C14" s="54" t="s">
        <v>362</v>
      </c>
      <c r="D14" s="54" t="s">
        <v>363</v>
      </c>
      <c r="E14" s="54" t="s">
        <v>364</v>
      </c>
      <c r="F14" s="67" t="s">
        <v>365</v>
      </c>
      <c r="G14" s="54" t="s">
        <v>366</v>
      </c>
      <c r="I14" s="68"/>
      <c r="J14" s="69"/>
      <c r="K14" s="69"/>
      <c r="L14" s="69"/>
      <c r="M14" s="69"/>
      <c r="N14" s="69"/>
      <c r="O14" s="69"/>
      <c r="P14" s="69"/>
    </row>
    <row r="15" spans="1:21" ht="45" customHeight="1" x14ac:dyDescent="0.2">
      <c r="A15" s="70" t="s">
        <v>7</v>
      </c>
      <c r="B15" s="71" t="s">
        <v>367</v>
      </c>
      <c r="C15" s="56">
        <v>141398927.94999999</v>
      </c>
      <c r="D15" s="56">
        <v>2598299</v>
      </c>
      <c r="E15" s="56">
        <v>10501</v>
      </c>
      <c r="F15" s="72">
        <v>0.42259999999999998</v>
      </c>
      <c r="G15" s="73">
        <v>0.40699999999999997</v>
      </c>
      <c r="I15" s="74"/>
      <c r="J15" s="74"/>
      <c r="K15" s="74"/>
      <c r="L15" s="74"/>
      <c r="M15" s="74"/>
      <c r="N15" s="74"/>
      <c r="O15" s="74"/>
      <c r="P15" s="74"/>
    </row>
    <row r="16" spans="1:21" ht="45" customHeight="1" x14ac:dyDescent="0.2">
      <c r="A16" s="75" t="s">
        <v>62</v>
      </c>
      <c r="B16" s="76" t="s">
        <v>367</v>
      </c>
      <c r="C16" s="18">
        <v>40920767.119999997</v>
      </c>
      <c r="D16" s="18">
        <v>1521086</v>
      </c>
      <c r="E16" s="18">
        <v>8745</v>
      </c>
      <c r="F16" s="77">
        <v>0.12230000000000001</v>
      </c>
      <c r="G16" s="32">
        <v>0.1178</v>
      </c>
      <c r="I16" s="74"/>
      <c r="J16" s="74"/>
      <c r="K16" s="74"/>
      <c r="L16" s="74"/>
      <c r="M16" s="74"/>
      <c r="N16" s="74"/>
      <c r="O16" s="74"/>
      <c r="P16" s="78"/>
    </row>
    <row r="17" spans="1:16" ht="45" customHeight="1" x14ac:dyDescent="0.2">
      <c r="A17" s="70" t="s">
        <v>39</v>
      </c>
      <c r="B17" s="71" t="s">
        <v>367</v>
      </c>
      <c r="C17" s="56">
        <v>35465719.399999999</v>
      </c>
      <c r="D17" s="56">
        <v>101114</v>
      </c>
      <c r="E17" s="56">
        <v>4922</v>
      </c>
      <c r="F17" s="72">
        <v>0.106</v>
      </c>
      <c r="G17" s="73">
        <v>0.1021</v>
      </c>
      <c r="I17" s="74"/>
      <c r="J17" s="74"/>
      <c r="K17" s="74"/>
      <c r="L17" s="74"/>
      <c r="M17" s="74"/>
      <c r="N17" s="74"/>
      <c r="O17" s="74"/>
      <c r="P17" s="78"/>
    </row>
    <row r="18" spans="1:16" ht="45" customHeight="1" x14ac:dyDescent="0.2">
      <c r="A18" s="75" t="s">
        <v>64</v>
      </c>
      <c r="B18" s="76" t="s">
        <v>368</v>
      </c>
      <c r="C18" s="18">
        <v>27011870.5</v>
      </c>
      <c r="D18" s="18">
        <v>148758</v>
      </c>
      <c r="E18" s="18">
        <v>4027</v>
      </c>
      <c r="F18" s="77">
        <v>8.0699999999999994E-2</v>
      </c>
      <c r="G18" s="32">
        <v>7.7700000000000005E-2</v>
      </c>
      <c r="I18" s="74"/>
      <c r="J18" s="74"/>
      <c r="K18" s="74"/>
      <c r="L18" s="74"/>
      <c r="M18" s="74"/>
      <c r="N18" s="74"/>
      <c r="O18" s="74"/>
      <c r="P18" s="78"/>
    </row>
    <row r="19" spans="1:16" ht="45" customHeight="1" x14ac:dyDescent="0.2">
      <c r="A19" s="70" t="s">
        <v>40</v>
      </c>
      <c r="B19" s="71" t="s">
        <v>367</v>
      </c>
      <c r="C19" s="56">
        <v>26332990.579999998</v>
      </c>
      <c r="D19" s="56">
        <v>887177</v>
      </c>
      <c r="E19" s="56">
        <v>3201</v>
      </c>
      <c r="F19" s="72">
        <v>7.8700000000000006E-2</v>
      </c>
      <c r="G19" s="73">
        <v>7.5800000000000006E-2</v>
      </c>
      <c r="I19" s="74"/>
      <c r="J19" s="74"/>
      <c r="K19" s="74"/>
      <c r="L19" s="74"/>
      <c r="M19" s="74"/>
      <c r="N19" s="74"/>
      <c r="O19" s="74"/>
      <c r="P19" s="78"/>
    </row>
    <row r="20" spans="1:16" ht="45" customHeight="1" x14ac:dyDescent="0.2">
      <c r="A20" s="75" t="s">
        <v>63</v>
      </c>
      <c r="B20" s="76" t="s">
        <v>367</v>
      </c>
      <c r="C20" s="18">
        <v>23839498.57</v>
      </c>
      <c r="D20" s="18">
        <v>287961</v>
      </c>
      <c r="E20" s="18">
        <v>3436</v>
      </c>
      <c r="F20" s="77">
        <v>7.1300000000000002E-2</v>
      </c>
      <c r="G20" s="32">
        <v>6.8599999999999994E-2</v>
      </c>
      <c r="I20" s="74"/>
      <c r="J20" s="74"/>
      <c r="K20" s="74"/>
      <c r="L20" s="74"/>
      <c r="M20" s="74"/>
      <c r="N20" s="74"/>
      <c r="O20" s="74"/>
      <c r="P20" s="78"/>
    </row>
    <row r="21" spans="1:16" ht="45" customHeight="1" x14ac:dyDescent="0.2">
      <c r="A21" s="70" t="s">
        <v>65</v>
      </c>
      <c r="B21" s="71" t="s">
        <v>367</v>
      </c>
      <c r="C21" s="56">
        <v>14384835.42</v>
      </c>
      <c r="D21" s="56">
        <v>903446</v>
      </c>
      <c r="E21" s="56">
        <v>1906</v>
      </c>
      <c r="F21" s="72">
        <v>4.2999999999999997E-2</v>
      </c>
      <c r="G21" s="73">
        <v>4.1399999999999999E-2</v>
      </c>
      <c r="I21" s="74"/>
      <c r="J21" s="74"/>
      <c r="K21" s="74"/>
      <c r="L21" s="74"/>
      <c r="M21" s="74"/>
      <c r="N21" s="74"/>
      <c r="O21" s="74"/>
      <c r="P21" s="78"/>
    </row>
    <row r="22" spans="1:16" ht="45" customHeight="1" x14ac:dyDescent="0.2">
      <c r="A22" s="75" t="s">
        <v>8</v>
      </c>
      <c r="B22" s="76" t="s">
        <v>367</v>
      </c>
      <c r="C22" s="18">
        <v>13213172.779999999</v>
      </c>
      <c r="D22" s="18">
        <v>2067073</v>
      </c>
      <c r="E22" s="18">
        <v>2677</v>
      </c>
      <c r="F22" s="77">
        <v>3.95E-2</v>
      </c>
      <c r="G22" s="32">
        <v>3.7999999999999999E-2</v>
      </c>
      <c r="I22" s="74"/>
      <c r="J22" s="74"/>
      <c r="K22" s="74"/>
      <c r="L22" s="74"/>
      <c r="M22" s="74"/>
      <c r="N22" s="74"/>
      <c r="O22" s="74"/>
      <c r="P22" s="78"/>
    </row>
    <row r="23" spans="1:16" ht="45" customHeight="1" x14ac:dyDescent="0.2">
      <c r="A23" s="70" t="s">
        <v>89</v>
      </c>
      <c r="B23" s="71" t="s">
        <v>425</v>
      </c>
      <c r="C23" s="56">
        <v>3745936.7</v>
      </c>
      <c r="D23" s="56">
        <v>200837</v>
      </c>
      <c r="E23" s="56">
        <v>940</v>
      </c>
      <c r="F23" s="72">
        <v>1.12E-2</v>
      </c>
      <c r="G23" s="73">
        <v>1.0800000000000001E-2</v>
      </c>
      <c r="I23" s="74"/>
      <c r="J23" s="74"/>
      <c r="K23" s="74"/>
      <c r="L23" s="74"/>
      <c r="M23" s="74"/>
      <c r="N23" s="74"/>
      <c r="O23" s="74"/>
      <c r="P23" s="78"/>
    </row>
    <row r="24" spans="1:16" ht="45" customHeight="1" x14ac:dyDescent="0.2">
      <c r="A24" s="253" t="s">
        <v>81</v>
      </c>
      <c r="B24" s="121" t="s">
        <v>384</v>
      </c>
      <c r="C24" s="103">
        <v>2558742.87</v>
      </c>
      <c r="D24" s="103">
        <v>1431289</v>
      </c>
      <c r="E24" s="103">
        <v>1694</v>
      </c>
      <c r="F24" s="254">
        <v>7.6E-3</v>
      </c>
      <c r="G24" s="255">
        <v>7.4000000000000003E-3</v>
      </c>
      <c r="I24" s="74"/>
      <c r="J24" s="74"/>
      <c r="K24" s="74"/>
      <c r="L24" s="74"/>
      <c r="M24" s="74"/>
      <c r="N24" s="74"/>
      <c r="O24" s="74"/>
      <c r="P24" s="78"/>
    </row>
    <row r="25" spans="1:16" ht="50.1" customHeight="1" x14ac:dyDescent="0.2">
      <c r="A25" s="296" t="s">
        <v>458</v>
      </c>
      <c r="B25" s="296"/>
      <c r="C25" s="296"/>
      <c r="D25" s="296"/>
      <c r="E25" s="296"/>
      <c r="F25" s="296"/>
      <c r="G25" s="296"/>
      <c r="I25" s="74"/>
      <c r="J25" s="74"/>
      <c r="K25" s="74"/>
      <c r="L25" s="74"/>
      <c r="M25" s="74"/>
      <c r="N25" s="74"/>
      <c r="O25" s="74"/>
      <c r="P25" s="78"/>
    </row>
    <row r="26" spans="1:16" ht="78" customHeight="1" x14ac:dyDescent="0.2">
      <c r="A26" s="53" t="s">
        <v>360</v>
      </c>
      <c r="B26" s="54" t="s">
        <v>361</v>
      </c>
      <c r="C26" s="54" t="s">
        <v>369</v>
      </c>
      <c r="D26" s="54" t="s">
        <v>363</v>
      </c>
      <c r="E26" s="54" t="s">
        <v>364</v>
      </c>
      <c r="F26" s="67" t="s">
        <v>370</v>
      </c>
      <c r="G26" s="54" t="s">
        <v>366</v>
      </c>
      <c r="J26" s="83"/>
      <c r="K26" s="297" t="s">
        <v>371</v>
      </c>
      <c r="L26" s="298"/>
      <c r="M26" s="298"/>
      <c r="N26" s="297" t="s">
        <v>316</v>
      </c>
      <c r="O26" s="297" t="s">
        <v>372</v>
      </c>
      <c r="P26" s="297" t="s">
        <v>373</v>
      </c>
    </row>
    <row r="27" spans="1:16" ht="39.950000000000003" customHeight="1" x14ac:dyDescent="0.2">
      <c r="A27" s="84" t="s">
        <v>240</v>
      </c>
      <c r="B27" s="71" t="s">
        <v>374</v>
      </c>
      <c r="C27" s="56">
        <v>3075655.7</v>
      </c>
      <c r="D27" s="56">
        <v>2923</v>
      </c>
      <c r="E27" s="56">
        <v>37</v>
      </c>
      <c r="F27" s="72">
        <v>0.2389</v>
      </c>
      <c r="G27" s="73">
        <v>8.8999999999999999E-3</v>
      </c>
      <c r="J27" s="85" t="s">
        <v>459</v>
      </c>
      <c r="K27" s="63" t="s">
        <v>375</v>
      </c>
      <c r="L27" s="63" t="s">
        <v>376</v>
      </c>
      <c r="M27" s="63" t="s">
        <v>377</v>
      </c>
      <c r="N27" s="297"/>
      <c r="O27" s="297"/>
      <c r="P27" s="297"/>
    </row>
    <row r="28" spans="1:16" ht="39.950000000000003" customHeight="1" x14ac:dyDescent="0.2">
      <c r="A28" s="86" t="s">
        <v>266</v>
      </c>
      <c r="B28" s="76" t="s">
        <v>378</v>
      </c>
      <c r="C28" s="18">
        <v>2165107.7000000002</v>
      </c>
      <c r="D28" s="18">
        <v>2115</v>
      </c>
      <c r="E28" s="18">
        <v>22</v>
      </c>
      <c r="F28" s="77">
        <v>0.1681</v>
      </c>
      <c r="G28" s="32">
        <v>6.1999999999999998E-3</v>
      </c>
      <c r="J28" s="89">
        <v>2009</v>
      </c>
      <c r="K28" s="88">
        <f t="shared" ref="K28:P30" si="1">K40/10^6</f>
        <v>485.76417385000002</v>
      </c>
      <c r="L28" s="88">
        <f t="shared" si="1"/>
        <v>208.53001</v>
      </c>
      <c r="M28" s="88">
        <f t="shared" si="1"/>
        <v>25.515641590000001</v>
      </c>
      <c r="N28" s="88">
        <f t="shared" si="1"/>
        <v>156.34445500000001</v>
      </c>
      <c r="O28" s="88">
        <f t="shared" si="1"/>
        <v>0</v>
      </c>
      <c r="P28" s="88">
        <f t="shared" si="1"/>
        <v>0</v>
      </c>
    </row>
    <row r="29" spans="1:16" ht="39.950000000000003" customHeight="1" x14ac:dyDescent="0.2">
      <c r="A29" s="79" t="s">
        <v>297</v>
      </c>
      <c r="B29" s="80" t="s">
        <v>378</v>
      </c>
      <c r="C29" s="22">
        <v>1622345</v>
      </c>
      <c r="D29" s="22">
        <v>1631</v>
      </c>
      <c r="E29" s="22">
        <v>9</v>
      </c>
      <c r="F29" s="81">
        <v>0.126</v>
      </c>
      <c r="G29" s="82">
        <v>4.7000000000000002E-3</v>
      </c>
      <c r="J29" s="52">
        <v>2010</v>
      </c>
      <c r="K29" s="88">
        <f t="shared" si="1"/>
        <v>288.01016047000002</v>
      </c>
      <c r="L29" s="88">
        <f t="shared" si="1"/>
        <v>57.592095999999998</v>
      </c>
      <c r="M29" s="88">
        <f t="shared" si="1"/>
        <v>15.18966743</v>
      </c>
      <c r="N29" s="88">
        <f t="shared" si="1"/>
        <v>108.902647</v>
      </c>
      <c r="O29" s="88">
        <f t="shared" si="1"/>
        <v>0</v>
      </c>
      <c r="P29" s="88">
        <f t="shared" si="1"/>
        <v>0</v>
      </c>
    </row>
    <row r="30" spans="1:16" ht="50.1" customHeight="1" x14ac:dyDescent="0.2">
      <c r="A30" s="279" t="s">
        <v>460</v>
      </c>
      <c r="B30" s="279"/>
      <c r="C30" s="279"/>
      <c r="D30" s="279"/>
      <c r="E30" s="279"/>
      <c r="F30" s="279"/>
      <c r="G30" s="279"/>
      <c r="J30" s="52">
        <v>2011</v>
      </c>
      <c r="K30" s="88">
        <f t="shared" si="1"/>
        <v>344.72834672000005</v>
      </c>
      <c r="L30" s="88">
        <f t="shared" si="1"/>
        <v>25.475994</v>
      </c>
      <c r="M30" s="88">
        <f t="shared" si="1"/>
        <v>24.271761980000001</v>
      </c>
      <c r="N30" s="88">
        <f t="shared" si="1"/>
        <v>59.579776000000003</v>
      </c>
      <c r="O30" s="88">
        <f t="shared" si="1"/>
        <v>0</v>
      </c>
      <c r="P30" s="88">
        <f t="shared" si="1"/>
        <v>0</v>
      </c>
    </row>
    <row r="31" spans="1:16" x14ac:dyDescent="0.2">
      <c r="J31" s="52">
        <v>2012</v>
      </c>
      <c r="K31" s="88">
        <f>K43/10^6</f>
        <v>270.16259337000002</v>
      </c>
      <c r="L31" s="88">
        <f t="shared" ref="L31:P32" si="2">L43/10^6</f>
        <v>16.944554</v>
      </c>
      <c r="M31" s="88">
        <f t="shared" si="2"/>
        <v>15.759049989999999</v>
      </c>
      <c r="N31" s="88">
        <f t="shared" si="2"/>
        <v>55.393335999999998</v>
      </c>
      <c r="O31" s="88">
        <f t="shared" si="2"/>
        <v>6.7391000000000006E-2</v>
      </c>
      <c r="P31" s="88">
        <f t="shared" si="2"/>
        <v>0.2698702</v>
      </c>
    </row>
    <row r="32" spans="1:16" x14ac:dyDescent="0.2">
      <c r="J32" s="52">
        <v>2013</v>
      </c>
      <c r="K32" s="88">
        <f>K44/10^6</f>
        <v>274.96930750999996</v>
      </c>
      <c r="L32" s="88">
        <f t="shared" si="2"/>
        <v>14.128408</v>
      </c>
      <c r="M32" s="88">
        <f t="shared" si="2"/>
        <v>10.290980359999999</v>
      </c>
      <c r="N32" s="88">
        <f t="shared" si="2"/>
        <v>86.078935000000001</v>
      </c>
      <c r="O32" s="88">
        <f t="shared" si="2"/>
        <v>3.96E-3</v>
      </c>
      <c r="P32" s="88">
        <f t="shared" si="2"/>
        <v>4.5173247199999995</v>
      </c>
    </row>
    <row r="33" spans="10:16" x14ac:dyDescent="0.2">
      <c r="J33" s="52">
        <v>2014</v>
      </c>
      <c r="K33" s="88">
        <f t="shared" ref="K33:P33" si="3">K45/10^6</f>
        <v>375.33803692000004</v>
      </c>
      <c r="L33" s="88">
        <f t="shared" si="3"/>
        <v>155.61047500000001</v>
      </c>
      <c r="M33" s="88">
        <f t="shared" si="3"/>
        <v>77.115884319999992</v>
      </c>
      <c r="N33" s="88">
        <f t="shared" si="3"/>
        <v>69.033092999999994</v>
      </c>
      <c r="O33" s="88">
        <f t="shared" si="3"/>
        <v>0.1695036</v>
      </c>
      <c r="P33" s="88">
        <f t="shared" si="3"/>
        <v>9.0533348</v>
      </c>
    </row>
    <row r="34" spans="10:16" x14ac:dyDescent="0.2">
      <c r="J34" s="52">
        <v>2015</v>
      </c>
      <c r="K34" s="88">
        <f t="shared" ref="K34:P36" si="4">K46/10^6</f>
        <v>268.65288581999999</v>
      </c>
      <c r="L34" s="88">
        <f t="shared" si="4"/>
        <v>40.914718999999998</v>
      </c>
      <c r="M34" s="88">
        <f t="shared" si="4"/>
        <v>24.09950431</v>
      </c>
      <c r="N34" s="88">
        <f t="shared" si="4"/>
        <v>55.882966000000003</v>
      </c>
      <c r="O34" s="88">
        <f t="shared" si="4"/>
        <v>0</v>
      </c>
      <c r="P34" s="88">
        <f t="shared" si="4"/>
        <v>3.5125366000000002</v>
      </c>
    </row>
    <row r="35" spans="10:16" x14ac:dyDescent="0.2">
      <c r="J35" s="52">
        <v>2016</v>
      </c>
      <c r="K35" s="88">
        <f t="shared" si="4"/>
        <v>280.22719274000002</v>
      </c>
      <c r="L35" s="88">
        <f t="shared" si="4"/>
        <v>7.9552560000000003</v>
      </c>
      <c r="M35" s="88">
        <f t="shared" si="4"/>
        <v>24.795845199999999</v>
      </c>
      <c r="N35" s="88">
        <f t="shared" si="4"/>
        <v>18.575323999999998</v>
      </c>
      <c r="O35" s="88">
        <f t="shared" si="4"/>
        <v>0</v>
      </c>
      <c r="P35" s="88">
        <f t="shared" si="4"/>
        <v>2.1214094999999999</v>
      </c>
    </row>
    <row r="36" spans="10:16" x14ac:dyDescent="0.2">
      <c r="J36" s="52">
        <v>2017</v>
      </c>
      <c r="K36" s="88">
        <f t="shared" si="4"/>
        <v>299.22801887999998</v>
      </c>
      <c r="L36" s="88">
        <f t="shared" si="4"/>
        <v>5.0909659999999999</v>
      </c>
      <c r="M36" s="88">
        <f t="shared" si="4"/>
        <v>30.24905261</v>
      </c>
      <c r="N36" s="88">
        <f t="shared" si="4"/>
        <v>10.669064000000001</v>
      </c>
      <c r="O36" s="88">
        <f t="shared" si="4"/>
        <v>0</v>
      </c>
      <c r="P36" s="88">
        <f t="shared" si="4"/>
        <v>2.2074235</v>
      </c>
    </row>
    <row r="37" spans="10:16" x14ac:dyDescent="0.2">
      <c r="J37" s="87"/>
      <c r="K37" s="88"/>
      <c r="L37" s="88"/>
      <c r="M37" s="88"/>
      <c r="N37" s="88"/>
      <c r="O37" s="88"/>
      <c r="P37" s="88"/>
    </row>
    <row r="38" spans="10:16" x14ac:dyDescent="0.2">
      <c r="J38" s="87"/>
      <c r="K38" s="88"/>
      <c r="L38" s="88"/>
      <c r="M38" s="88"/>
      <c r="N38" s="88"/>
      <c r="O38" s="88"/>
      <c r="P38" s="88"/>
    </row>
    <row r="39" spans="10:16" x14ac:dyDescent="0.2">
      <c r="J39" s="87"/>
      <c r="K39" s="88"/>
      <c r="L39" s="88"/>
      <c r="M39" s="88"/>
      <c r="N39" s="88"/>
      <c r="O39" s="88"/>
      <c r="P39" s="88"/>
    </row>
    <row r="40" spans="10:16" x14ac:dyDescent="0.2">
      <c r="J40" s="89">
        <v>2009</v>
      </c>
      <c r="K40" s="48">
        <v>485764173.85000002</v>
      </c>
      <c r="L40" s="48">
        <v>208530010</v>
      </c>
      <c r="M40" s="48">
        <v>25515641.59</v>
      </c>
      <c r="N40" s="48">
        <v>156344455</v>
      </c>
      <c r="O40" s="48">
        <v>0</v>
      </c>
      <c r="P40" s="48"/>
    </row>
    <row r="41" spans="10:16" x14ac:dyDescent="0.2">
      <c r="J41" s="52">
        <v>2010</v>
      </c>
      <c r="K41" s="48">
        <v>288010160.47000003</v>
      </c>
      <c r="L41" s="48">
        <v>57592096</v>
      </c>
      <c r="M41" s="48">
        <v>15189667.43</v>
      </c>
      <c r="N41" s="48">
        <v>108902647</v>
      </c>
      <c r="O41" s="48">
        <v>0</v>
      </c>
      <c r="P41" s="48"/>
    </row>
    <row r="42" spans="10:16" x14ac:dyDescent="0.2">
      <c r="J42" s="52">
        <v>2011</v>
      </c>
      <c r="K42" s="52">
        <v>344728346.72000003</v>
      </c>
      <c r="L42" s="52">
        <v>25475994</v>
      </c>
      <c r="M42" s="52">
        <v>24271761.98</v>
      </c>
      <c r="N42" s="52">
        <v>59579776</v>
      </c>
      <c r="O42" s="52">
        <v>0</v>
      </c>
    </row>
    <row r="43" spans="10:16" x14ac:dyDescent="0.2">
      <c r="J43" s="52">
        <v>2012</v>
      </c>
      <c r="K43" s="52">
        <v>270162593.37</v>
      </c>
      <c r="L43" s="52">
        <v>16944554</v>
      </c>
      <c r="M43" s="52">
        <v>15759049.99</v>
      </c>
      <c r="N43" s="52">
        <v>55393336</v>
      </c>
      <c r="O43" s="52">
        <v>67391</v>
      </c>
      <c r="P43" s="52">
        <v>269870.2</v>
      </c>
    </row>
    <row r="44" spans="10:16" x14ac:dyDescent="0.2">
      <c r="J44" s="52">
        <v>2013</v>
      </c>
      <c r="K44" s="52">
        <v>274969307.50999999</v>
      </c>
      <c r="L44" s="52">
        <v>14128408</v>
      </c>
      <c r="M44" s="52">
        <v>10290980.359999999</v>
      </c>
      <c r="N44" s="52">
        <v>86078935</v>
      </c>
      <c r="O44" s="52">
        <v>3960</v>
      </c>
      <c r="P44" s="52">
        <v>4517324.72</v>
      </c>
    </row>
    <row r="45" spans="10:16" x14ac:dyDescent="0.2">
      <c r="J45" s="52">
        <v>2014</v>
      </c>
      <c r="K45" s="52">
        <v>375338036.92000002</v>
      </c>
      <c r="L45" s="52">
        <v>155610475</v>
      </c>
      <c r="M45" s="52">
        <v>77115884.319999993</v>
      </c>
      <c r="N45" s="52">
        <v>69033093</v>
      </c>
      <c r="O45" s="52">
        <v>169503.6</v>
      </c>
      <c r="P45" s="52">
        <v>9053334.8000000007</v>
      </c>
    </row>
    <row r="46" spans="10:16" x14ac:dyDescent="0.2">
      <c r="J46" s="52">
        <v>2015</v>
      </c>
      <c r="K46" s="52">
        <v>268652885.81999999</v>
      </c>
      <c r="L46" s="52">
        <v>40914719</v>
      </c>
      <c r="M46" s="52">
        <v>24099504.309999999</v>
      </c>
      <c r="N46" s="52">
        <v>55882966</v>
      </c>
      <c r="O46" s="52">
        <v>0</v>
      </c>
      <c r="P46" s="52">
        <v>3512536.6</v>
      </c>
    </row>
    <row r="47" spans="10:16" x14ac:dyDescent="0.2">
      <c r="J47" s="52">
        <v>2016</v>
      </c>
      <c r="K47" s="52">
        <v>280227192.74000001</v>
      </c>
      <c r="L47" s="52">
        <v>7955256</v>
      </c>
      <c r="M47" s="52">
        <v>24795845.199999999</v>
      </c>
      <c r="N47" s="52">
        <v>18575324</v>
      </c>
      <c r="O47" s="52">
        <v>0</v>
      </c>
      <c r="P47" s="52">
        <v>2121409.5</v>
      </c>
    </row>
    <row r="48" spans="10:16" x14ac:dyDescent="0.2">
      <c r="J48" s="52">
        <v>2017</v>
      </c>
      <c r="K48" s="52">
        <v>299228018.88</v>
      </c>
      <c r="L48" s="52">
        <v>5090966</v>
      </c>
      <c r="M48" s="52">
        <v>30249052.609999999</v>
      </c>
      <c r="N48" s="52">
        <v>10669064</v>
      </c>
      <c r="O48" s="52">
        <v>0</v>
      </c>
      <c r="P48" s="52">
        <v>2207423.5</v>
      </c>
    </row>
    <row r="50" spans="10:10" x14ac:dyDescent="0.2">
      <c r="J50" s="91"/>
    </row>
    <row r="51" spans="10:10" x14ac:dyDescent="0.2">
      <c r="J51" s="90"/>
    </row>
  </sheetData>
  <mergeCells count="9">
    <mergeCell ref="A30:G30"/>
    <mergeCell ref="A1:G1"/>
    <mergeCell ref="A13:G13"/>
    <mergeCell ref="A25:G25"/>
    <mergeCell ref="P26:P27"/>
    <mergeCell ref="N26:N27"/>
    <mergeCell ref="O26:O27"/>
    <mergeCell ref="K26:M26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6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94"/>
  <sheetViews>
    <sheetView view="pageBreakPreview" zoomScale="70" zoomScaleNormal="90" zoomScaleSheetLayoutView="70" workbookViewId="0">
      <selection activeCell="I17" sqref="I17"/>
    </sheetView>
  </sheetViews>
  <sheetFormatPr defaultRowHeight="15" x14ac:dyDescent="0.2"/>
  <cols>
    <col min="1" max="1" width="42.85546875" style="101" bestFit="1" customWidth="1"/>
    <col min="2" max="2" width="16.28515625" style="101" bestFit="1" customWidth="1"/>
    <col min="3" max="3" width="20.7109375" style="101" customWidth="1"/>
    <col min="4" max="4" width="20.7109375" style="187" customWidth="1"/>
    <col min="5" max="9" width="20.7109375" style="178" customWidth="1"/>
    <col min="10" max="16384" width="9.140625" style="101"/>
  </cols>
  <sheetData>
    <row r="1" spans="1:16" ht="99.95" customHeight="1" x14ac:dyDescent="0.2">
      <c r="A1" s="309"/>
      <c r="B1" s="309"/>
      <c r="C1" s="309"/>
      <c r="D1" s="309"/>
      <c r="E1" s="309"/>
      <c r="F1" s="309"/>
      <c r="G1" s="309"/>
      <c r="H1" s="309"/>
      <c r="I1" s="309"/>
      <c r="J1" s="168"/>
      <c r="K1" s="169"/>
      <c r="O1" s="170"/>
      <c r="P1" s="170"/>
    </row>
    <row r="2" spans="1:16" s="174" customFormat="1" ht="45" customHeight="1" x14ac:dyDescent="0.2">
      <c r="A2" s="313" t="s">
        <v>398</v>
      </c>
      <c r="B2" s="313"/>
      <c r="C2" s="171"/>
      <c r="D2" s="139"/>
      <c r="E2" s="140"/>
      <c r="F2" s="140"/>
      <c r="G2" s="140"/>
      <c r="H2" s="140"/>
      <c r="I2" s="141"/>
      <c r="J2" s="141"/>
      <c r="K2" s="172"/>
      <c r="L2" s="173"/>
      <c r="M2" s="173"/>
      <c r="N2" s="173"/>
      <c r="O2" s="173"/>
      <c r="P2" s="173"/>
    </row>
    <row r="3" spans="1:16" ht="120" customHeight="1" x14ac:dyDescent="0.2">
      <c r="A3" s="53" t="s">
        <v>360</v>
      </c>
      <c r="B3" s="54" t="s">
        <v>393</v>
      </c>
      <c r="C3" s="54" t="s">
        <v>55</v>
      </c>
      <c r="D3" s="143" t="s">
        <v>447</v>
      </c>
      <c r="E3" s="144" t="s">
        <v>446</v>
      </c>
      <c r="F3" s="144" t="s">
        <v>448</v>
      </c>
      <c r="G3" s="144" t="s">
        <v>394</v>
      </c>
      <c r="H3" s="144" t="s">
        <v>363</v>
      </c>
      <c r="I3" s="144" t="s">
        <v>395</v>
      </c>
    </row>
    <row r="4" spans="1:16" ht="17.100000000000001" customHeight="1" x14ac:dyDescent="0.2">
      <c r="A4" s="70" t="s">
        <v>7</v>
      </c>
      <c r="B4" s="70" t="s">
        <v>67</v>
      </c>
      <c r="C4" s="70" t="s">
        <v>68</v>
      </c>
      <c r="D4" s="145">
        <v>57.5</v>
      </c>
      <c r="E4" s="56">
        <v>32793448</v>
      </c>
      <c r="F4" s="56">
        <v>1885623260</v>
      </c>
      <c r="G4" s="56">
        <v>141398927.94999999</v>
      </c>
      <c r="H4" s="56">
        <v>2598299</v>
      </c>
      <c r="I4" s="56">
        <v>10501</v>
      </c>
      <c r="K4" s="175"/>
    </row>
    <row r="5" spans="1:16" ht="17.100000000000001" customHeight="1" x14ac:dyDescent="0.2">
      <c r="A5" s="75" t="s">
        <v>62</v>
      </c>
      <c r="B5" s="75" t="s">
        <v>69</v>
      </c>
      <c r="C5" s="75" t="s">
        <v>70</v>
      </c>
      <c r="D5" s="30">
        <v>28.9</v>
      </c>
      <c r="E5" s="18">
        <v>22735148</v>
      </c>
      <c r="F5" s="18">
        <v>657045777.20000005</v>
      </c>
      <c r="G5" s="18">
        <v>40920767.119999997</v>
      </c>
      <c r="H5" s="18">
        <v>1521086</v>
      </c>
      <c r="I5" s="18">
        <v>8745</v>
      </c>
      <c r="K5" s="175"/>
    </row>
    <row r="6" spans="1:16" ht="17.100000000000001" customHeight="1" x14ac:dyDescent="0.2">
      <c r="A6" s="155" t="s">
        <v>39</v>
      </c>
      <c r="B6" s="155" t="s">
        <v>73</v>
      </c>
      <c r="C6" s="155" t="s">
        <v>74</v>
      </c>
      <c r="D6" s="33">
        <v>349.45</v>
      </c>
      <c r="E6" s="20">
        <v>2086301</v>
      </c>
      <c r="F6" s="20">
        <v>729057884.45000005</v>
      </c>
      <c r="G6" s="20">
        <v>35465719.399999999</v>
      </c>
      <c r="H6" s="20">
        <v>101114</v>
      </c>
      <c r="I6" s="20">
        <v>4922</v>
      </c>
      <c r="K6" s="175"/>
    </row>
    <row r="7" spans="1:16" ht="17.100000000000001" customHeight="1" x14ac:dyDescent="0.2">
      <c r="A7" s="75" t="s">
        <v>40</v>
      </c>
      <c r="B7" s="75" t="s">
        <v>79</v>
      </c>
      <c r="C7" s="75" t="s">
        <v>80</v>
      </c>
      <c r="D7" s="30">
        <v>30.4</v>
      </c>
      <c r="E7" s="18">
        <v>14000000</v>
      </c>
      <c r="F7" s="18">
        <v>425600000</v>
      </c>
      <c r="G7" s="18">
        <v>26332990.579999998</v>
      </c>
      <c r="H7" s="18">
        <v>887177</v>
      </c>
      <c r="I7" s="18">
        <v>3201</v>
      </c>
      <c r="K7" s="175"/>
    </row>
    <row r="8" spans="1:16" ht="17.100000000000001" customHeight="1" x14ac:dyDescent="0.2">
      <c r="A8" s="155" t="s">
        <v>63</v>
      </c>
      <c r="B8" s="155" t="s">
        <v>71</v>
      </c>
      <c r="C8" s="155" t="s">
        <v>72</v>
      </c>
      <c r="D8" s="33">
        <v>82.88</v>
      </c>
      <c r="E8" s="20">
        <v>6535478</v>
      </c>
      <c r="F8" s="20">
        <v>541660416.63999999</v>
      </c>
      <c r="G8" s="20">
        <v>23839498.57</v>
      </c>
      <c r="H8" s="20">
        <v>287961</v>
      </c>
      <c r="I8" s="20">
        <v>3436</v>
      </c>
      <c r="K8" s="175"/>
    </row>
    <row r="9" spans="1:16" ht="17.100000000000001" customHeight="1" x14ac:dyDescent="0.2">
      <c r="A9" s="75" t="s">
        <v>65</v>
      </c>
      <c r="B9" s="75" t="s">
        <v>77</v>
      </c>
      <c r="C9" s="75" t="s">
        <v>78</v>
      </c>
      <c r="D9" s="30">
        <v>15.8</v>
      </c>
      <c r="E9" s="18">
        <v>17219662</v>
      </c>
      <c r="F9" s="18">
        <v>272070659.60000002</v>
      </c>
      <c r="G9" s="18">
        <v>14384835.42</v>
      </c>
      <c r="H9" s="18">
        <v>903446</v>
      </c>
      <c r="I9" s="18">
        <v>1906</v>
      </c>
      <c r="K9" s="175"/>
    </row>
    <row r="10" spans="1:16" ht="17.100000000000001" customHeight="1" x14ac:dyDescent="0.2">
      <c r="A10" s="155" t="s">
        <v>8</v>
      </c>
      <c r="B10" s="155" t="s">
        <v>75</v>
      </c>
      <c r="C10" s="155" t="s">
        <v>76</v>
      </c>
      <c r="D10" s="33">
        <v>5.0999999999999996</v>
      </c>
      <c r="E10" s="20">
        <v>24424613</v>
      </c>
      <c r="F10" s="20">
        <v>124565526.3</v>
      </c>
      <c r="G10" s="20">
        <v>13213172.779999999</v>
      </c>
      <c r="H10" s="20">
        <v>2067073</v>
      </c>
      <c r="I10" s="20">
        <v>2677</v>
      </c>
      <c r="K10" s="175"/>
    </row>
    <row r="11" spans="1:16" ht="17.100000000000001" customHeight="1" x14ac:dyDescent="0.2">
      <c r="A11" s="75" t="s">
        <v>81</v>
      </c>
      <c r="B11" s="75" t="s">
        <v>82</v>
      </c>
      <c r="C11" s="146" t="s">
        <v>83</v>
      </c>
      <c r="D11" s="147">
        <v>2</v>
      </c>
      <c r="E11" s="148">
        <v>16830838</v>
      </c>
      <c r="F11" s="148">
        <v>33678506.840000004</v>
      </c>
      <c r="G11" s="148">
        <v>2558742.87</v>
      </c>
      <c r="H11" s="148">
        <v>1431289</v>
      </c>
      <c r="I11" s="148">
        <v>1694</v>
      </c>
      <c r="K11" s="175"/>
    </row>
    <row r="12" spans="1:16" ht="17.100000000000001" customHeight="1" x14ac:dyDescent="0.2">
      <c r="A12" s="166" t="s">
        <v>41</v>
      </c>
      <c r="B12" s="166" t="s">
        <v>84</v>
      </c>
      <c r="C12" s="261" t="s">
        <v>85</v>
      </c>
      <c r="D12" s="262">
        <v>20.07</v>
      </c>
      <c r="E12" s="263">
        <v>6090943</v>
      </c>
      <c r="F12" s="263">
        <v>122245226.01000001</v>
      </c>
      <c r="G12" s="263">
        <v>1113364.19</v>
      </c>
      <c r="H12" s="22">
        <v>19877</v>
      </c>
      <c r="I12" s="22">
        <v>458</v>
      </c>
      <c r="K12" s="175"/>
    </row>
    <row r="13" spans="1:16" ht="35.1" customHeight="1" x14ac:dyDescent="0.2">
      <c r="A13" s="158" t="s">
        <v>359</v>
      </c>
      <c r="B13" s="158"/>
      <c r="C13" s="158"/>
      <c r="D13" s="159"/>
      <c r="E13" s="160"/>
      <c r="F13" s="161">
        <f>SUM(F4:F12)</f>
        <v>4791547257.04</v>
      </c>
      <c r="G13" s="161">
        <f>SUM(G4:G12)</f>
        <v>299228018.88</v>
      </c>
      <c r="H13" s="161">
        <f>SUM(H4:H12)</f>
        <v>9817322</v>
      </c>
      <c r="I13" s="161">
        <f>SUM(I4:I12)</f>
        <v>37540</v>
      </c>
      <c r="K13" s="175"/>
    </row>
    <row r="14" spans="1:16" x14ac:dyDescent="0.2">
      <c r="A14" s="176"/>
      <c r="B14" s="176"/>
      <c r="C14" s="176"/>
      <c r="D14" s="177"/>
      <c r="E14" s="169"/>
      <c r="F14" s="169"/>
      <c r="G14" s="169"/>
      <c r="H14" s="169"/>
      <c r="K14" s="175"/>
      <c r="L14" s="170"/>
      <c r="M14" s="170"/>
      <c r="N14" s="170"/>
      <c r="O14" s="170"/>
      <c r="P14" s="170"/>
    </row>
    <row r="15" spans="1:16" s="174" customFormat="1" ht="45" customHeight="1" x14ac:dyDescent="0.2">
      <c r="A15" s="312" t="s">
        <v>399</v>
      </c>
      <c r="B15" s="312"/>
      <c r="C15" s="179"/>
      <c r="D15" s="180"/>
      <c r="E15" s="181"/>
      <c r="F15" s="181"/>
      <c r="G15" s="141"/>
      <c r="H15" s="141"/>
      <c r="I15" s="182"/>
      <c r="K15" s="141"/>
      <c r="L15" s="173"/>
      <c r="M15" s="173"/>
      <c r="N15" s="173"/>
      <c r="O15" s="173"/>
      <c r="P15" s="173"/>
    </row>
    <row r="16" spans="1:16" ht="120" customHeight="1" x14ac:dyDescent="0.2">
      <c r="A16" s="142" t="s">
        <v>360</v>
      </c>
      <c r="B16" s="54" t="s">
        <v>393</v>
      </c>
      <c r="C16" s="54" t="s">
        <v>55</v>
      </c>
      <c r="D16" s="143" t="s">
        <v>447</v>
      </c>
      <c r="E16" s="144" t="s">
        <v>446</v>
      </c>
      <c r="F16" s="144" t="s">
        <v>448</v>
      </c>
      <c r="G16" s="144" t="s">
        <v>394</v>
      </c>
      <c r="H16" s="144" t="s">
        <v>363</v>
      </c>
      <c r="I16" s="144" t="s">
        <v>395</v>
      </c>
      <c r="K16" s="175"/>
      <c r="L16" s="170"/>
      <c r="M16" s="170"/>
      <c r="N16" s="170"/>
      <c r="O16" s="170"/>
      <c r="P16" s="170"/>
    </row>
    <row r="17" spans="1:16" ht="17.100000000000001" customHeight="1" x14ac:dyDescent="0.2">
      <c r="A17" s="70" t="s">
        <v>89</v>
      </c>
      <c r="B17" s="70" t="s">
        <v>90</v>
      </c>
      <c r="C17" s="70" t="s">
        <v>91</v>
      </c>
      <c r="D17" s="145">
        <v>17.010000000000002</v>
      </c>
      <c r="E17" s="56">
        <v>2838414</v>
      </c>
      <c r="F17" s="56">
        <v>48281422.140000001</v>
      </c>
      <c r="G17" s="56">
        <v>3745936.7</v>
      </c>
      <c r="H17" s="56">
        <v>200837</v>
      </c>
      <c r="I17" s="56">
        <v>940</v>
      </c>
      <c r="K17" s="175"/>
      <c r="L17" s="170"/>
      <c r="M17" s="170"/>
      <c r="N17" s="170"/>
      <c r="O17" s="170"/>
      <c r="P17" s="170"/>
    </row>
    <row r="18" spans="1:16" ht="17.100000000000001" customHeight="1" x14ac:dyDescent="0.2">
      <c r="A18" s="75" t="s">
        <v>86</v>
      </c>
      <c r="B18" s="75" t="s">
        <v>87</v>
      </c>
      <c r="C18" s="75" t="s">
        <v>88</v>
      </c>
      <c r="D18" s="30">
        <v>500</v>
      </c>
      <c r="E18" s="18">
        <v>100919</v>
      </c>
      <c r="F18" s="18">
        <v>50459500</v>
      </c>
      <c r="G18" s="18">
        <v>1230210.95</v>
      </c>
      <c r="H18" s="18">
        <v>2753</v>
      </c>
      <c r="I18" s="18">
        <v>254</v>
      </c>
      <c r="K18" s="175"/>
      <c r="L18" s="170"/>
      <c r="M18" s="170"/>
      <c r="N18" s="170"/>
      <c r="O18" s="170"/>
      <c r="P18" s="170"/>
    </row>
    <row r="19" spans="1:16" ht="17.100000000000001" customHeight="1" x14ac:dyDescent="0.2">
      <c r="A19" s="155" t="s">
        <v>92</v>
      </c>
      <c r="B19" s="155" t="s">
        <v>93</v>
      </c>
      <c r="C19" s="155" t="s">
        <v>94</v>
      </c>
      <c r="D19" s="33">
        <v>37</v>
      </c>
      <c r="E19" s="20">
        <v>497022</v>
      </c>
      <c r="F19" s="20">
        <v>18389814</v>
      </c>
      <c r="G19" s="20">
        <v>112191</v>
      </c>
      <c r="H19" s="20">
        <v>3170</v>
      </c>
      <c r="I19" s="20">
        <v>147</v>
      </c>
      <c r="K19" s="175"/>
      <c r="L19" s="170"/>
      <c r="M19" s="170"/>
      <c r="N19" s="170"/>
      <c r="O19" s="170"/>
      <c r="P19" s="170"/>
    </row>
    <row r="20" spans="1:16" ht="17.100000000000001" customHeight="1" x14ac:dyDescent="0.2">
      <c r="A20" s="75" t="s">
        <v>104</v>
      </c>
      <c r="B20" s="75" t="s">
        <v>105</v>
      </c>
      <c r="C20" s="75" t="s">
        <v>106</v>
      </c>
      <c r="D20" s="30">
        <v>1.2</v>
      </c>
      <c r="E20" s="18">
        <v>491393</v>
      </c>
      <c r="F20" s="18">
        <v>589671.6</v>
      </c>
      <c r="G20" s="18">
        <v>2627.52</v>
      </c>
      <c r="H20" s="18">
        <v>2147</v>
      </c>
      <c r="I20" s="18">
        <v>10</v>
      </c>
      <c r="K20" s="175"/>
      <c r="L20" s="170"/>
      <c r="M20" s="170"/>
      <c r="N20" s="170"/>
      <c r="O20" s="170"/>
      <c r="P20" s="170"/>
    </row>
    <row r="21" spans="1:16" ht="17.100000000000001" customHeight="1" x14ac:dyDescent="0.2">
      <c r="A21" s="166" t="s">
        <v>95</v>
      </c>
      <c r="B21" s="166" t="s">
        <v>96</v>
      </c>
      <c r="C21" s="166" t="s">
        <v>97</v>
      </c>
      <c r="D21" s="167">
        <v>0.03</v>
      </c>
      <c r="E21" s="22">
        <v>5180000</v>
      </c>
      <c r="F21" s="22">
        <v>129500</v>
      </c>
      <c r="G21" s="22">
        <v>0</v>
      </c>
      <c r="H21" s="22">
        <v>0</v>
      </c>
      <c r="I21" s="22">
        <v>0</v>
      </c>
      <c r="K21" s="175"/>
      <c r="L21" s="170"/>
      <c r="M21" s="170"/>
      <c r="N21" s="170"/>
      <c r="O21" s="170"/>
      <c r="P21" s="170"/>
    </row>
    <row r="22" spans="1:16" ht="35.1" customHeight="1" x14ac:dyDescent="0.2">
      <c r="A22" s="158" t="s">
        <v>359</v>
      </c>
      <c r="B22" s="158"/>
      <c r="C22" s="158"/>
      <c r="D22" s="159"/>
      <c r="E22" s="160"/>
      <c r="F22" s="161">
        <f>SUM(F17:F21)</f>
        <v>117849907.73999999</v>
      </c>
      <c r="G22" s="161">
        <f>SUM(G17:G21)</f>
        <v>5090966.17</v>
      </c>
      <c r="H22" s="161">
        <f>SUM(H17:H21)</f>
        <v>208907</v>
      </c>
      <c r="I22" s="161">
        <f>SUM(I17:I21)</f>
        <v>1351</v>
      </c>
      <c r="K22" s="175"/>
      <c r="L22" s="170"/>
      <c r="M22" s="170"/>
      <c r="N22" s="170"/>
      <c r="O22" s="170"/>
      <c r="P22" s="170"/>
    </row>
    <row r="23" spans="1:16" x14ac:dyDescent="0.2">
      <c r="A23" s="138"/>
      <c r="B23" s="138"/>
      <c r="C23" s="138"/>
      <c r="D23" s="139"/>
      <c r="E23" s="140"/>
      <c r="F23" s="140"/>
      <c r="G23" s="183"/>
      <c r="H23" s="183"/>
      <c r="I23" s="183"/>
      <c r="K23" s="175"/>
      <c r="L23" s="170"/>
      <c r="M23" s="170"/>
      <c r="N23" s="170"/>
      <c r="O23" s="170"/>
      <c r="P23" s="170"/>
    </row>
    <row r="24" spans="1:16" s="174" customFormat="1" ht="45" customHeight="1" x14ac:dyDescent="0.2">
      <c r="A24" s="312" t="s">
        <v>400</v>
      </c>
      <c r="B24" s="312"/>
      <c r="C24" s="138"/>
      <c r="D24" s="256"/>
      <c r="E24" s="140"/>
      <c r="F24" s="256"/>
      <c r="G24" s="256"/>
      <c r="H24" s="140"/>
      <c r="I24" s="141"/>
      <c r="J24" s="141"/>
      <c r="K24" s="173"/>
      <c r="L24" s="173"/>
      <c r="M24" s="173"/>
      <c r="N24" s="173"/>
      <c r="O24" s="173"/>
      <c r="P24" s="173"/>
    </row>
    <row r="25" spans="1:16" ht="120" customHeight="1" x14ac:dyDescent="0.2">
      <c r="A25" s="142" t="s">
        <v>360</v>
      </c>
      <c r="B25" s="54" t="s">
        <v>393</v>
      </c>
      <c r="C25" s="54" t="s">
        <v>55</v>
      </c>
      <c r="D25" s="143" t="s">
        <v>447</v>
      </c>
      <c r="E25" s="144" t="s">
        <v>449</v>
      </c>
      <c r="F25" s="144" t="s">
        <v>450</v>
      </c>
      <c r="G25" s="144" t="s">
        <v>394</v>
      </c>
      <c r="H25" s="144" t="s">
        <v>363</v>
      </c>
      <c r="I25" s="144" t="s">
        <v>395</v>
      </c>
      <c r="K25" s="170"/>
      <c r="L25" s="170"/>
      <c r="M25" s="170"/>
      <c r="N25" s="170"/>
      <c r="O25" s="170"/>
      <c r="P25" s="170"/>
    </row>
    <row r="26" spans="1:16" ht="17.100000000000001" customHeight="1" x14ac:dyDescent="0.2">
      <c r="A26" s="70" t="s">
        <v>64</v>
      </c>
      <c r="B26" s="70" t="s">
        <v>110</v>
      </c>
      <c r="C26" s="70" t="s">
        <v>111</v>
      </c>
      <c r="D26" s="145">
        <v>217</v>
      </c>
      <c r="E26" s="56">
        <v>814626</v>
      </c>
      <c r="F26" s="56">
        <v>176773842</v>
      </c>
      <c r="G26" s="56">
        <v>27011870.5</v>
      </c>
      <c r="H26" s="56">
        <v>148758</v>
      </c>
      <c r="I26" s="56">
        <v>4027</v>
      </c>
      <c r="K26" s="170"/>
      <c r="L26" s="170"/>
      <c r="M26" s="170"/>
      <c r="N26" s="170"/>
      <c r="O26" s="170"/>
      <c r="P26" s="170"/>
    </row>
    <row r="27" spans="1:16" ht="17.100000000000001" customHeight="1" x14ac:dyDescent="0.2">
      <c r="A27" s="75" t="s">
        <v>114</v>
      </c>
      <c r="B27" s="75" t="s">
        <v>115</v>
      </c>
      <c r="C27" s="75" t="s">
        <v>116</v>
      </c>
      <c r="D27" s="30">
        <v>52.1</v>
      </c>
      <c r="E27" s="18">
        <v>449872</v>
      </c>
      <c r="F27" s="18">
        <v>23438331.199999999</v>
      </c>
      <c r="G27" s="18">
        <v>1220105.99</v>
      </c>
      <c r="H27" s="18">
        <v>20360</v>
      </c>
      <c r="I27" s="18">
        <v>27</v>
      </c>
      <c r="K27" s="170"/>
      <c r="L27" s="170"/>
      <c r="M27" s="170"/>
      <c r="N27" s="170"/>
      <c r="O27" s="170"/>
      <c r="P27" s="170"/>
    </row>
    <row r="28" spans="1:16" ht="17.100000000000001" customHeight="1" x14ac:dyDescent="0.2">
      <c r="A28" s="155" t="s">
        <v>117</v>
      </c>
      <c r="B28" s="155" t="s">
        <v>118</v>
      </c>
      <c r="C28" s="155" t="s">
        <v>119</v>
      </c>
      <c r="D28" s="33">
        <v>2.5</v>
      </c>
      <c r="E28" s="20">
        <v>2120401</v>
      </c>
      <c r="F28" s="20">
        <v>5301002.5</v>
      </c>
      <c r="G28" s="20">
        <v>523198.11</v>
      </c>
      <c r="H28" s="20">
        <v>229785</v>
      </c>
      <c r="I28" s="20">
        <v>317</v>
      </c>
    </row>
    <row r="29" spans="1:16" ht="17.100000000000001" customHeight="1" x14ac:dyDescent="0.2">
      <c r="A29" s="75" t="s">
        <v>129</v>
      </c>
      <c r="B29" s="75" t="s">
        <v>130</v>
      </c>
      <c r="C29" s="75" t="s">
        <v>131</v>
      </c>
      <c r="D29" s="30">
        <v>8.01</v>
      </c>
      <c r="E29" s="18">
        <v>2675640</v>
      </c>
      <c r="F29" s="18">
        <v>21431876.399999999</v>
      </c>
      <c r="G29" s="18">
        <v>400124.11</v>
      </c>
      <c r="H29" s="18">
        <v>47738</v>
      </c>
      <c r="I29" s="18">
        <v>1910</v>
      </c>
    </row>
    <row r="30" spans="1:16" ht="17.100000000000001" customHeight="1" x14ac:dyDescent="0.2">
      <c r="A30" s="155" t="s">
        <v>120</v>
      </c>
      <c r="B30" s="155" t="s">
        <v>121</v>
      </c>
      <c r="C30" s="155" t="s">
        <v>122</v>
      </c>
      <c r="D30" s="33">
        <v>17</v>
      </c>
      <c r="E30" s="20">
        <v>1793869</v>
      </c>
      <c r="F30" s="20">
        <v>30495773</v>
      </c>
      <c r="G30" s="20">
        <v>262749.11</v>
      </c>
      <c r="H30" s="20">
        <v>15997</v>
      </c>
      <c r="I30" s="20">
        <v>209</v>
      </c>
    </row>
    <row r="31" spans="1:16" ht="17.100000000000001" customHeight="1" x14ac:dyDescent="0.2">
      <c r="A31" s="75" t="s">
        <v>141</v>
      </c>
      <c r="B31" s="75" t="s">
        <v>142</v>
      </c>
      <c r="C31" s="75" t="s">
        <v>143</v>
      </c>
      <c r="D31" s="30">
        <v>0.52</v>
      </c>
      <c r="E31" s="18">
        <v>3909878</v>
      </c>
      <c r="F31" s="18">
        <v>2033136.56</v>
      </c>
      <c r="G31" s="18">
        <v>154605.67000000001</v>
      </c>
      <c r="H31" s="18">
        <v>308471</v>
      </c>
      <c r="I31" s="18">
        <v>2194</v>
      </c>
    </row>
    <row r="32" spans="1:16" ht="17.100000000000001" customHeight="1" x14ac:dyDescent="0.2">
      <c r="A32" s="155" t="s">
        <v>132</v>
      </c>
      <c r="B32" s="155" t="s">
        <v>133</v>
      </c>
      <c r="C32" s="155" t="s">
        <v>134</v>
      </c>
      <c r="D32" s="33">
        <v>75</v>
      </c>
      <c r="E32" s="20">
        <v>186436</v>
      </c>
      <c r="F32" s="20">
        <v>13982700</v>
      </c>
      <c r="G32" s="20">
        <v>131080.93</v>
      </c>
      <c r="H32" s="20">
        <v>1744</v>
      </c>
      <c r="I32" s="20">
        <v>65</v>
      </c>
    </row>
    <row r="33" spans="1:18" ht="17.100000000000001" customHeight="1" x14ac:dyDescent="0.2">
      <c r="A33" s="75" t="s">
        <v>59</v>
      </c>
      <c r="B33" s="75" t="s">
        <v>60</v>
      </c>
      <c r="C33" s="75" t="s">
        <v>158</v>
      </c>
      <c r="D33" s="30">
        <v>19</v>
      </c>
      <c r="E33" s="18">
        <v>202437</v>
      </c>
      <c r="F33" s="18">
        <v>3846303</v>
      </c>
      <c r="G33" s="18">
        <v>93557.4</v>
      </c>
      <c r="H33" s="18">
        <v>4968</v>
      </c>
      <c r="I33" s="18">
        <v>31</v>
      </c>
      <c r="K33" s="168"/>
      <c r="L33" s="170"/>
      <c r="M33" s="170"/>
      <c r="N33" s="170"/>
      <c r="O33" s="170"/>
      <c r="P33" s="170"/>
    </row>
    <row r="34" spans="1:18" ht="17.100000000000001" customHeight="1" x14ac:dyDescent="0.2">
      <c r="A34" s="155" t="s">
        <v>126</v>
      </c>
      <c r="B34" s="155" t="s">
        <v>127</v>
      </c>
      <c r="C34" s="155" t="s">
        <v>128</v>
      </c>
      <c r="D34" s="33">
        <v>5.25</v>
      </c>
      <c r="E34" s="20">
        <v>1254960</v>
      </c>
      <c r="F34" s="20">
        <v>6588540</v>
      </c>
      <c r="G34" s="20">
        <v>82112.460000000006</v>
      </c>
      <c r="H34" s="20">
        <v>18056</v>
      </c>
      <c r="I34" s="20">
        <v>107</v>
      </c>
    </row>
    <row r="35" spans="1:18" ht="17.100000000000001" customHeight="1" x14ac:dyDescent="0.2">
      <c r="A35" s="75" t="s">
        <v>123</v>
      </c>
      <c r="B35" s="75" t="s">
        <v>124</v>
      </c>
      <c r="C35" s="75" t="s">
        <v>125</v>
      </c>
      <c r="D35" s="30">
        <v>54</v>
      </c>
      <c r="E35" s="18">
        <v>200000</v>
      </c>
      <c r="F35" s="18">
        <v>10800000</v>
      </c>
      <c r="G35" s="18">
        <v>65780.070000000007</v>
      </c>
      <c r="H35" s="18">
        <v>1309</v>
      </c>
      <c r="I35" s="18">
        <v>96</v>
      </c>
    </row>
    <row r="36" spans="1:18" ht="17.100000000000001" customHeight="1" x14ac:dyDescent="0.2">
      <c r="A36" s="155" t="s">
        <v>138</v>
      </c>
      <c r="B36" s="155" t="s">
        <v>139</v>
      </c>
      <c r="C36" s="155" t="s">
        <v>140</v>
      </c>
      <c r="D36" s="33">
        <v>2.8</v>
      </c>
      <c r="E36" s="20">
        <v>692542</v>
      </c>
      <c r="F36" s="20">
        <v>1939117.6</v>
      </c>
      <c r="G36" s="20">
        <v>54934.33</v>
      </c>
      <c r="H36" s="20">
        <v>21969</v>
      </c>
      <c r="I36" s="20">
        <v>67</v>
      </c>
    </row>
    <row r="37" spans="1:18" ht="17.100000000000001" customHeight="1" x14ac:dyDescent="0.2">
      <c r="A37" s="75" t="s">
        <v>155</v>
      </c>
      <c r="B37" s="75" t="s">
        <v>156</v>
      </c>
      <c r="C37" s="75" t="s">
        <v>157</v>
      </c>
      <c r="D37" s="30">
        <v>16.66</v>
      </c>
      <c r="E37" s="18">
        <v>953795</v>
      </c>
      <c r="F37" s="18">
        <v>15890224.699999999</v>
      </c>
      <c r="G37" s="18">
        <v>52587.95</v>
      </c>
      <c r="H37" s="18">
        <v>3554</v>
      </c>
      <c r="I37" s="18">
        <v>62</v>
      </c>
    </row>
    <row r="38" spans="1:18" ht="17.100000000000001" customHeight="1" x14ac:dyDescent="0.2">
      <c r="A38" s="155" t="s">
        <v>135</v>
      </c>
      <c r="B38" s="155" t="s">
        <v>136</v>
      </c>
      <c r="C38" s="155" t="s">
        <v>137</v>
      </c>
      <c r="D38" s="33">
        <v>0.38</v>
      </c>
      <c r="E38" s="20">
        <v>4282596</v>
      </c>
      <c r="F38" s="20">
        <v>1627386.48</v>
      </c>
      <c r="G38" s="20">
        <v>49408.68</v>
      </c>
      <c r="H38" s="20">
        <v>119104</v>
      </c>
      <c r="I38" s="20">
        <v>520</v>
      </c>
    </row>
    <row r="39" spans="1:18" ht="17.100000000000001" customHeight="1" x14ac:dyDescent="0.2">
      <c r="A39" s="75" t="s">
        <v>144</v>
      </c>
      <c r="B39" s="75" t="s">
        <v>145</v>
      </c>
      <c r="C39" s="75" t="s">
        <v>146</v>
      </c>
      <c r="D39" s="30">
        <v>0.6</v>
      </c>
      <c r="E39" s="18">
        <v>3932515</v>
      </c>
      <c r="F39" s="18">
        <v>2359509</v>
      </c>
      <c r="G39" s="18">
        <v>37509.19</v>
      </c>
      <c r="H39" s="18">
        <v>78144</v>
      </c>
      <c r="I39" s="18">
        <v>283</v>
      </c>
    </row>
    <row r="40" spans="1:18" ht="17.100000000000001" customHeight="1" x14ac:dyDescent="0.2">
      <c r="A40" s="155" t="s">
        <v>98</v>
      </c>
      <c r="B40" s="155" t="s">
        <v>99</v>
      </c>
      <c r="C40" s="155" t="s">
        <v>100</v>
      </c>
      <c r="D40" s="33">
        <v>4.29</v>
      </c>
      <c r="E40" s="20">
        <v>3447901</v>
      </c>
      <c r="F40" s="20">
        <v>14791495.289999999</v>
      </c>
      <c r="G40" s="20">
        <v>35796.79</v>
      </c>
      <c r="H40" s="20">
        <v>8847</v>
      </c>
      <c r="I40" s="20">
        <v>72</v>
      </c>
      <c r="K40" s="141"/>
    </row>
    <row r="41" spans="1:18" ht="17.100000000000001" customHeight="1" x14ac:dyDescent="0.2">
      <c r="A41" s="75" t="s">
        <v>147</v>
      </c>
      <c r="B41" s="75" t="s">
        <v>148</v>
      </c>
      <c r="C41" s="75" t="s">
        <v>149</v>
      </c>
      <c r="D41" s="30">
        <v>0.88</v>
      </c>
      <c r="E41" s="18">
        <v>2887329</v>
      </c>
      <c r="F41" s="18">
        <v>2540849.52</v>
      </c>
      <c r="G41" s="18">
        <v>25292.21</v>
      </c>
      <c r="H41" s="18">
        <v>40577</v>
      </c>
      <c r="I41" s="18">
        <v>152</v>
      </c>
      <c r="K41" s="141"/>
      <c r="L41" s="175"/>
      <c r="M41" s="175"/>
      <c r="N41" s="175"/>
      <c r="O41" s="184"/>
      <c r="Q41" s="169"/>
      <c r="R41" s="168"/>
    </row>
    <row r="42" spans="1:18" ht="17.100000000000001" customHeight="1" x14ac:dyDescent="0.2">
      <c r="A42" s="155" t="s">
        <v>101</v>
      </c>
      <c r="B42" s="155" t="s">
        <v>102</v>
      </c>
      <c r="C42" s="155" t="s">
        <v>103</v>
      </c>
      <c r="D42" s="33">
        <v>36</v>
      </c>
      <c r="E42" s="20">
        <v>594601</v>
      </c>
      <c r="F42" s="20">
        <v>21405636</v>
      </c>
      <c r="G42" s="20">
        <v>22330.5</v>
      </c>
      <c r="H42" s="20">
        <v>659</v>
      </c>
      <c r="I42" s="20">
        <v>14</v>
      </c>
      <c r="K42" s="141"/>
      <c r="L42" s="175"/>
      <c r="M42" s="175"/>
      <c r="N42" s="175"/>
      <c r="O42" s="184"/>
      <c r="Q42" s="169"/>
      <c r="R42" s="168"/>
    </row>
    <row r="43" spans="1:18" ht="17.100000000000001" customHeight="1" x14ac:dyDescent="0.2">
      <c r="A43" s="75" t="s">
        <v>150</v>
      </c>
      <c r="B43" s="75" t="s">
        <v>151</v>
      </c>
      <c r="C43" s="75" t="s">
        <v>152</v>
      </c>
      <c r="D43" s="30">
        <v>3</v>
      </c>
      <c r="E43" s="18">
        <v>712410</v>
      </c>
      <c r="F43" s="18">
        <v>2137230</v>
      </c>
      <c r="G43" s="18">
        <v>13955.9</v>
      </c>
      <c r="H43" s="18">
        <v>3883</v>
      </c>
      <c r="I43" s="18">
        <v>96</v>
      </c>
      <c r="K43" s="141"/>
      <c r="L43" s="175"/>
      <c r="M43" s="175"/>
      <c r="N43" s="175"/>
      <c r="O43" s="184"/>
      <c r="Q43" s="169"/>
      <c r="R43" s="168"/>
    </row>
    <row r="44" spans="1:18" ht="17.100000000000001" customHeight="1" x14ac:dyDescent="0.2">
      <c r="A44" s="155" t="s">
        <v>159</v>
      </c>
      <c r="B44" s="155" t="s">
        <v>160</v>
      </c>
      <c r="C44" s="155" t="s">
        <v>462</v>
      </c>
      <c r="D44" s="33"/>
      <c r="E44" s="20"/>
      <c r="F44" s="20"/>
      <c r="G44" s="20">
        <v>7869</v>
      </c>
      <c r="H44" s="20">
        <v>2365</v>
      </c>
      <c r="I44" s="20">
        <v>9</v>
      </c>
      <c r="K44" s="141"/>
      <c r="L44" s="175"/>
      <c r="M44" s="175"/>
      <c r="N44" s="175"/>
      <c r="O44" s="184"/>
      <c r="Q44" s="169"/>
      <c r="R44" s="168"/>
    </row>
    <row r="45" spans="1:18" ht="17.100000000000001" customHeight="1" x14ac:dyDescent="0.2">
      <c r="A45" s="75" t="s">
        <v>161</v>
      </c>
      <c r="B45" s="75" t="s">
        <v>162</v>
      </c>
      <c r="C45" s="75" t="s">
        <v>163</v>
      </c>
      <c r="D45" s="30">
        <v>0.06</v>
      </c>
      <c r="E45" s="18">
        <v>7347565</v>
      </c>
      <c r="F45" s="18">
        <v>440853.9</v>
      </c>
      <c r="G45" s="18">
        <v>2355.21</v>
      </c>
      <c r="H45" s="18">
        <v>46648</v>
      </c>
      <c r="I45" s="18">
        <v>31</v>
      </c>
      <c r="L45" s="175"/>
      <c r="M45" s="175"/>
      <c r="N45" s="175"/>
      <c r="O45" s="184"/>
      <c r="Q45" s="169"/>
      <c r="R45" s="168"/>
    </row>
    <row r="46" spans="1:18" ht="17.100000000000001" customHeight="1" x14ac:dyDescent="0.2">
      <c r="A46" s="75" t="s">
        <v>112</v>
      </c>
      <c r="B46" s="75" t="s">
        <v>113</v>
      </c>
      <c r="C46" s="75" t="s">
        <v>463</v>
      </c>
      <c r="D46" s="30"/>
      <c r="E46" s="18"/>
      <c r="F46" s="18"/>
      <c r="G46" s="18">
        <v>1816.5</v>
      </c>
      <c r="H46" s="18">
        <v>519</v>
      </c>
      <c r="I46" s="18">
        <v>6</v>
      </c>
      <c r="L46" s="175"/>
      <c r="M46" s="175"/>
      <c r="N46" s="175"/>
      <c r="O46" s="184"/>
      <c r="Q46" s="169"/>
      <c r="R46" s="168"/>
    </row>
    <row r="47" spans="1:18" ht="17.100000000000001" customHeight="1" x14ac:dyDescent="0.2">
      <c r="A47" s="75" t="s">
        <v>164</v>
      </c>
      <c r="B47" s="75" t="s">
        <v>165</v>
      </c>
      <c r="C47" s="75" t="s">
        <v>166</v>
      </c>
      <c r="D47" s="30">
        <v>2</v>
      </c>
      <c r="E47" s="18">
        <v>9086</v>
      </c>
      <c r="F47" s="18">
        <v>18172</v>
      </c>
      <c r="G47" s="18">
        <v>12</v>
      </c>
      <c r="H47" s="18">
        <v>6</v>
      </c>
      <c r="I47" s="18">
        <v>3</v>
      </c>
      <c r="L47" s="175"/>
      <c r="M47" s="175"/>
      <c r="N47" s="175"/>
      <c r="O47" s="184"/>
      <c r="Q47" s="169"/>
      <c r="R47" s="168"/>
    </row>
    <row r="48" spans="1:18" ht="17.100000000000001" customHeight="1" x14ac:dyDescent="0.2">
      <c r="A48" s="75" t="s">
        <v>153</v>
      </c>
      <c r="B48" s="75" t="s">
        <v>154</v>
      </c>
      <c r="C48" s="75" t="s">
        <v>464</v>
      </c>
      <c r="D48" s="30"/>
      <c r="E48" s="18"/>
      <c r="F48" s="18"/>
      <c r="G48" s="18">
        <v>0</v>
      </c>
      <c r="H48" s="18">
        <v>0</v>
      </c>
      <c r="I48" s="18">
        <v>0</v>
      </c>
      <c r="L48" s="175"/>
      <c r="M48" s="175"/>
      <c r="N48" s="175"/>
      <c r="O48" s="184"/>
      <c r="Q48" s="169"/>
      <c r="R48" s="168"/>
    </row>
    <row r="49" spans="1:16" ht="17.100000000000001" customHeight="1" x14ac:dyDescent="0.2">
      <c r="A49" s="155" t="s">
        <v>107</v>
      </c>
      <c r="B49" s="155" t="s">
        <v>108</v>
      </c>
      <c r="C49" s="155" t="s">
        <v>109</v>
      </c>
      <c r="D49" s="33">
        <v>35</v>
      </c>
      <c r="E49" s="20">
        <v>189876</v>
      </c>
      <c r="F49" s="20">
        <v>6645660</v>
      </c>
      <c r="G49" s="20">
        <v>0</v>
      </c>
      <c r="H49" s="20">
        <v>0</v>
      </c>
      <c r="I49" s="20">
        <v>0</v>
      </c>
    </row>
    <row r="50" spans="1:16" ht="17.100000000000001" customHeight="1" x14ac:dyDescent="0.2">
      <c r="A50" s="75" t="s">
        <v>164</v>
      </c>
      <c r="B50" s="75" t="s">
        <v>167</v>
      </c>
      <c r="C50" s="75" t="s">
        <v>168</v>
      </c>
      <c r="D50" s="30"/>
      <c r="E50" s="18">
        <v>537</v>
      </c>
      <c r="F50" s="18">
        <v>0</v>
      </c>
      <c r="G50" s="18">
        <v>0</v>
      </c>
      <c r="H50" s="18">
        <v>0</v>
      </c>
      <c r="I50" s="18">
        <v>0</v>
      </c>
    </row>
    <row r="51" spans="1:16" ht="35.1" customHeight="1" x14ac:dyDescent="0.2">
      <c r="A51" s="149" t="s">
        <v>359</v>
      </c>
      <c r="B51" s="149"/>
      <c r="C51" s="149"/>
      <c r="D51" s="150"/>
      <c r="E51" s="151"/>
      <c r="F51" s="60">
        <f>SUM(F26:F50)</f>
        <v>364487639.14999998</v>
      </c>
      <c r="G51" s="60">
        <f>SUM(G26:G50)</f>
        <v>30249052.609999996</v>
      </c>
      <c r="H51" s="60">
        <f>SUM(H26:H50)</f>
        <v>1123461</v>
      </c>
      <c r="I51" s="60">
        <f>SUM(I26:I50)</f>
        <v>10298</v>
      </c>
      <c r="K51" s="170"/>
      <c r="L51" s="170"/>
      <c r="M51" s="170"/>
      <c r="N51" s="170"/>
      <c r="O51" s="170"/>
      <c r="P51" s="170"/>
    </row>
    <row r="52" spans="1:16" ht="99.95" customHeight="1" x14ac:dyDescent="0.2">
      <c r="A52" s="309"/>
      <c r="B52" s="309"/>
      <c r="C52" s="309"/>
      <c r="D52" s="309"/>
      <c r="E52" s="309"/>
      <c r="F52" s="309"/>
      <c r="G52" s="309"/>
      <c r="H52" s="309"/>
      <c r="I52" s="309"/>
      <c r="J52" s="168"/>
      <c r="K52" s="169"/>
      <c r="O52" s="170"/>
      <c r="P52" s="170"/>
    </row>
    <row r="53" spans="1:16" s="174" customFormat="1" ht="45" customHeight="1" x14ac:dyDescent="0.2">
      <c r="A53" s="138" t="s">
        <v>392</v>
      </c>
      <c r="B53" s="138"/>
      <c r="C53" s="138"/>
      <c r="D53" s="139"/>
      <c r="E53" s="140"/>
      <c r="F53" s="140"/>
      <c r="G53" s="140"/>
      <c r="H53" s="140"/>
      <c r="I53" s="141"/>
      <c r="J53" s="173"/>
      <c r="K53" s="173"/>
      <c r="L53" s="173"/>
      <c r="M53" s="173"/>
      <c r="N53" s="173"/>
      <c r="O53" s="173"/>
      <c r="P53" s="173"/>
    </row>
    <row r="54" spans="1:16" ht="120" customHeight="1" x14ac:dyDescent="0.2">
      <c r="A54" s="142" t="s">
        <v>360</v>
      </c>
      <c r="B54" s="54" t="s">
        <v>393</v>
      </c>
      <c r="C54" s="54" t="s">
        <v>55</v>
      </c>
      <c r="D54" s="143" t="s">
        <v>447</v>
      </c>
      <c r="E54" s="144" t="s">
        <v>449</v>
      </c>
      <c r="F54" s="144" t="s">
        <v>450</v>
      </c>
      <c r="G54" s="144" t="s">
        <v>394</v>
      </c>
      <c r="H54" s="144" t="s">
        <v>363</v>
      </c>
      <c r="I54" s="144" t="s">
        <v>395</v>
      </c>
      <c r="J54" s="170"/>
      <c r="K54" s="170"/>
      <c r="L54" s="170"/>
      <c r="M54" s="170"/>
      <c r="N54" s="170"/>
      <c r="O54" s="170"/>
      <c r="P54" s="170"/>
    </row>
    <row r="55" spans="1:16" ht="17.100000000000001" customHeight="1" x14ac:dyDescent="0.2">
      <c r="A55" s="70" t="s">
        <v>240</v>
      </c>
      <c r="B55" s="70" t="s">
        <v>241</v>
      </c>
      <c r="C55" s="70" t="s">
        <v>242</v>
      </c>
      <c r="D55" s="145">
        <v>105.5</v>
      </c>
      <c r="E55" s="56">
        <v>51218</v>
      </c>
      <c r="F55" s="56">
        <v>54034990</v>
      </c>
      <c r="G55" s="56">
        <v>3075655.7</v>
      </c>
      <c r="H55" s="56">
        <v>2923</v>
      </c>
      <c r="I55" s="56">
        <v>37</v>
      </c>
      <c r="J55" s="170"/>
      <c r="K55" s="170"/>
      <c r="L55" s="170"/>
      <c r="M55" s="170"/>
      <c r="N55" s="170"/>
      <c r="O55" s="170"/>
      <c r="P55" s="170"/>
    </row>
    <row r="56" spans="1:16" ht="17.100000000000001" customHeight="1" x14ac:dyDescent="0.2">
      <c r="A56" s="75" t="s">
        <v>266</v>
      </c>
      <c r="B56" s="75" t="s">
        <v>268</v>
      </c>
      <c r="C56" s="75" t="s">
        <v>269</v>
      </c>
      <c r="D56" s="30">
        <v>101</v>
      </c>
      <c r="E56" s="18">
        <v>100000</v>
      </c>
      <c r="F56" s="18">
        <v>101000000</v>
      </c>
      <c r="G56" s="18">
        <v>2165107.7000000002</v>
      </c>
      <c r="H56" s="18">
        <v>2115</v>
      </c>
      <c r="I56" s="18">
        <v>22</v>
      </c>
      <c r="J56" s="170"/>
      <c r="K56" s="170"/>
      <c r="L56" s="170"/>
      <c r="M56" s="170"/>
      <c r="N56" s="170"/>
      <c r="O56" s="170"/>
      <c r="P56" s="170"/>
    </row>
    <row r="57" spans="1:16" ht="17.100000000000001" customHeight="1" x14ac:dyDescent="0.2">
      <c r="A57" s="70" t="s">
        <v>440</v>
      </c>
      <c r="B57" s="70" t="s">
        <v>441</v>
      </c>
      <c r="C57" s="70" t="s">
        <v>465</v>
      </c>
      <c r="D57" s="145"/>
      <c r="E57" s="56"/>
      <c r="F57" s="56"/>
      <c r="G57" s="56">
        <v>1407948</v>
      </c>
      <c r="H57" s="56">
        <v>1363</v>
      </c>
      <c r="I57" s="56">
        <v>23</v>
      </c>
      <c r="J57" s="170"/>
      <c r="K57" s="170"/>
      <c r="L57" s="170"/>
      <c r="M57" s="170"/>
      <c r="N57" s="170"/>
      <c r="O57" s="170"/>
      <c r="P57" s="170"/>
    </row>
    <row r="58" spans="1:16" ht="17.100000000000001" customHeight="1" x14ac:dyDescent="0.2">
      <c r="A58" s="146" t="s">
        <v>260</v>
      </c>
      <c r="B58" s="146" t="s">
        <v>261</v>
      </c>
      <c r="C58" s="146" t="s">
        <v>262</v>
      </c>
      <c r="D58" s="147">
        <v>105</v>
      </c>
      <c r="E58" s="148">
        <v>42897</v>
      </c>
      <c r="F58" s="148">
        <v>45041850</v>
      </c>
      <c r="G58" s="148">
        <v>1106665</v>
      </c>
      <c r="H58" s="148">
        <v>1042</v>
      </c>
      <c r="I58" s="148">
        <v>5</v>
      </c>
      <c r="J58" s="170"/>
      <c r="K58" s="170"/>
      <c r="L58" s="170"/>
      <c r="M58" s="170"/>
      <c r="N58" s="170"/>
      <c r="O58" s="170"/>
      <c r="P58" s="170"/>
    </row>
    <row r="59" spans="1:16" ht="17.100000000000001" customHeight="1" x14ac:dyDescent="0.2">
      <c r="A59" s="70" t="s">
        <v>263</v>
      </c>
      <c r="B59" s="70" t="s">
        <v>264</v>
      </c>
      <c r="C59" s="70" t="s">
        <v>265</v>
      </c>
      <c r="D59" s="145">
        <v>104.9</v>
      </c>
      <c r="E59" s="56">
        <v>100000</v>
      </c>
      <c r="F59" s="56">
        <v>104900000</v>
      </c>
      <c r="G59" s="56">
        <v>884450</v>
      </c>
      <c r="H59" s="56">
        <v>850</v>
      </c>
      <c r="I59" s="56">
        <v>4</v>
      </c>
      <c r="J59" s="170"/>
      <c r="K59" s="170"/>
      <c r="L59" s="170"/>
      <c r="M59" s="170"/>
      <c r="N59" s="170"/>
      <c r="O59" s="170"/>
      <c r="P59" s="170"/>
    </row>
    <row r="60" spans="1:16" ht="17.100000000000001" customHeight="1" x14ac:dyDescent="0.2">
      <c r="A60" s="146" t="s">
        <v>321</v>
      </c>
      <c r="B60" s="146" t="s">
        <v>246</v>
      </c>
      <c r="C60" s="146" t="s">
        <v>247</v>
      </c>
      <c r="D60" s="147">
        <v>105.2</v>
      </c>
      <c r="E60" s="148">
        <v>50000</v>
      </c>
      <c r="F60" s="148">
        <v>31560000</v>
      </c>
      <c r="G60" s="148">
        <v>698528</v>
      </c>
      <c r="H60" s="148">
        <v>830</v>
      </c>
      <c r="I60" s="148">
        <v>4</v>
      </c>
      <c r="J60" s="170"/>
      <c r="K60" s="170"/>
      <c r="L60" s="170"/>
      <c r="M60" s="170"/>
      <c r="N60" s="170"/>
      <c r="O60" s="170"/>
      <c r="P60" s="170"/>
    </row>
    <row r="61" spans="1:16" ht="17.100000000000001" customHeight="1" x14ac:dyDescent="0.2">
      <c r="A61" s="70" t="s">
        <v>226</v>
      </c>
      <c r="B61" s="70" t="s">
        <v>227</v>
      </c>
      <c r="C61" s="70" t="s">
        <v>228</v>
      </c>
      <c r="D61" s="145">
        <v>113.2</v>
      </c>
      <c r="E61" s="56">
        <v>30000</v>
      </c>
      <c r="F61" s="56">
        <v>33960000</v>
      </c>
      <c r="G61" s="56">
        <v>261120</v>
      </c>
      <c r="H61" s="56">
        <v>231</v>
      </c>
      <c r="I61" s="56">
        <v>3</v>
      </c>
      <c r="J61" s="170"/>
      <c r="K61" s="170"/>
      <c r="L61" s="170"/>
      <c r="M61" s="170"/>
      <c r="N61" s="170"/>
      <c r="O61" s="170"/>
      <c r="P61" s="170"/>
    </row>
    <row r="62" spans="1:16" ht="17.100000000000001" customHeight="1" x14ac:dyDescent="0.2">
      <c r="A62" s="146" t="s">
        <v>185</v>
      </c>
      <c r="B62" s="146" t="s">
        <v>186</v>
      </c>
      <c r="C62" s="146" t="s">
        <v>187</v>
      </c>
      <c r="D62" s="147">
        <v>94</v>
      </c>
      <c r="E62" s="148">
        <v>215107</v>
      </c>
      <c r="F62" s="148">
        <v>4044011.6</v>
      </c>
      <c r="G62" s="148">
        <v>228622.49</v>
      </c>
      <c r="H62" s="148">
        <v>12562</v>
      </c>
      <c r="I62" s="148">
        <v>1049</v>
      </c>
      <c r="J62" s="170"/>
      <c r="K62" s="170"/>
      <c r="L62" s="170"/>
      <c r="M62" s="170"/>
      <c r="N62" s="170"/>
      <c r="O62" s="170"/>
      <c r="P62" s="170"/>
    </row>
    <row r="63" spans="1:16" ht="17.100000000000001" customHeight="1" x14ac:dyDescent="0.2">
      <c r="A63" s="70" t="s">
        <v>182</v>
      </c>
      <c r="B63" s="70" t="s">
        <v>183</v>
      </c>
      <c r="C63" s="70" t="s">
        <v>184</v>
      </c>
      <c r="D63" s="145">
        <v>128.80000000000001</v>
      </c>
      <c r="E63" s="56">
        <v>1500000</v>
      </c>
      <c r="F63" s="56">
        <v>1932000000</v>
      </c>
      <c r="G63" s="56">
        <v>193200</v>
      </c>
      <c r="H63" s="56">
        <v>150</v>
      </c>
      <c r="I63" s="56">
        <v>1</v>
      </c>
      <c r="J63" s="170"/>
      <c r="K63" s="170"/>
      <c r="L63" s="170"/>
      <c r="M63" s="170"/>
      <c r="N63" s="170"/>
      <c r="O63" s="170"/>
      <c r="P63" s="170"/>
    </row>
    <row r="64" spans="1:16" ht="17.100000000000001" customHeight="1" x14ac:dyDescent="0.2">
      <c r="A64" s="146" t="s">
        <v>234</v>
      </c>
      <c r="B64" s="146" t="s">
        <v>235</v>
      </c>
      <c r="C64" s="146" t="s">
        <v>236</v>
      </c>
      <c r="D64" s="147">
        <v>103</v>
      </c>
      <c r="E64" s="148">
        <v>73000</v>
      </c>
      <c r="F64" s="148">
        <v>30076000</v>
      </c>
      <c r="G64" s="148">
        <v>176334.9</v>
      </c>
      <c r="H64" s="148">
        <v>286</v>
      </c>
      <c r="I64" s="148">
        <v>2</v>
      </c>
      <c r="J64" s="170"/>
      <c r="K64" s="170"/>
      <c r="L64" s="170"/>
      <c r="M64" s="170"/>
      <c r="N64" s="170"/>
      <c r="O64" s="170"/>
      <c r="P64" s="170"/>
    </row>
    <row r="65" spans="1:16" ht="17.100000000000001" customHeight="1" x14ac:dyDescent="0.2">
      <c r="A65" s="70" t="s">
        <v>325</v>
      </c>
      <c r="B65" s="70" t="s">
        <v>326</v>
      </c>
      <c r="C65" s="70" t="s">
        <v>327</v>
      </c>
      <c r="D65" s="145">
        <v>100</v>
      </c>
      <c r="E65" s="56">
        <v>32828</v>
      </c>
      <c r="F65" s="56">
        <v>32828000</v>
      </c>
      <c r="G65" s="56">
        <v>137000</v>
      </c>
      <c r="H65" s="56">
        <v>137</v>
      </c>
      <c r="I65" s="56">
        <v>16</v>
      </c>
      <c r="J65" s="170"/>
      <c r="K65" s="170"/>
      <c r="L65" s="170"/>
      <c r="M65" s="170"/>
      <c r="N65" s="170"/>
      <c r="O65" s="170"/>
      <c r="P65" s="170"/>
    </row>
    <row r="66" spans="1:16" ht="17.100000000000001" customHeight="1" x14ac:dyDescent="0.2">
      <c r="A66" s="146" t="s">
        <v>66</v>
      </c>
      <c r="B66" s="146" t="s">
        <v>169</v>
      </c>
      <c r="C66" s="146" t="s">
        <v>170</v>
      </c>
      <c r="D66" s="147">
        <v>100.5</v>
      </c>
      <c r="E66" s="148">
        <v>1194</v>
      </c>
      <c r="F66" s="148">
        <v>1199970</v>
      </c>
      <c r="G66" s="148">
        <v>131550</v>
      </c>
      <c r="H66" s="148">
        <v>131</v>
      </c>
      <c r="I66" s="148">
        <v>5</v>
      </c>
      <c r="J66" s="170"/>
      <c r="K66" s="170"/>
      <c r="L66" s="170"/>
      <c r="M66" s="170"/>
      <c r="N66" s="170"/>
      <c r="O66" s="170"/>
      <c r="P66" s="170"/>
    </row>
    <row r="67" spans="1:16" ht="17.100000000000001" customHeight="1" x14ac:dyDescent="0.2">
      <c r="A67" s="70" t="s">
        <v>254</v>
      </c>
      <c r="B67" s="70" t="s">
        <v>255</v>
      </c>
      <c r="C67" s="70" t="s">
        <v>256</v>
      </c>
      <c r="D67" s="145">
        <v>112.15</v>
      </c>
      <c r="E67" s="56">
        <v>2000000</v>
      </c>
      <c r="F67" s="56">
        <v>2243000000</v>
      </c>
      <c r="G67" s="56">
        <v>74090.5</v>
      </c>
      <c r="H67" s="56">
        <v>67</v>
      </c>
      <c r="I67" s="56">
        <v>2</v>
      </c>
      <c r="J67" s="170"/>
      <c r="K67" s="170"/>
      <c r="L67" s="170"/>
      <c r="M67" s="170"/>
      <c r="N67" s="170"/>
      <c r="O67" s="170"/>
      <c r="P67" s="170"/>
    </row>
    <row r="68" spans="1:16" ht="17.100000000000001" customHeight="1" x14ac:dyDescent="0.2">
      <c r="A68" s="146" t="s">
        <v>207</v>
      </c>
      <c r="B68" s="146" t="s">
        <v>208</v>
      </c>
      <c r="C68" s="146" t="s">
        <v>209</v>
      </c>
      <c r="D68" s="147">
        <v>101</v>
      </c>
      <c r="E68" s="148">
        <v>792909</v>
      </c>
      <c r="F68" s="148">
        <v>80083809</v>
      </c>
      <c r="G68" s="148">
        <v>68853</v>
      </c>
      <c r="H68" s="148">
        <v>673</v>
      </c>
      <c r="I68" s="148">
        <v>11</v>
      </c>
      <c r="J68" s="170"/>
      <c r="K68" s="170"/>
      <c r="L68" s="170"/>
      <c r="M68" s="170"/>
      <c r="N68" s="170"/>
      <c r="O68" s="170"/>
      <c r="P68" s="170"/>
    </row>
    <row r="69" spans="1:16" ht="17.100000000000001" customHeight="1" x14ac:dyDescent="0.2">
      <c r="A69" s="70" t="s">
        <v>243</v>
      </c>
      <c r="B69" s="70" t="s">
        <v>244</v>
      </c>
      <c r="C69" s="70" t="s">
        <v>245</v>
      </c>
      <c r="D69" s="145">
        <v>104.8</v>
      </c>
      <c r="E69" s="56">
        <v>24000</v>
      </c>
      <c r="F69" s="56">
        <v>20959916.16</v>
      </c>
      <c r="G69" s="56">
        <v>31440</v>
      </c>
      <c r="H69" s="56">
        <v>30</v>
      </c>
      <c r="I69" s="56">
        <v>2</v>
      </c>
      <c r="J69" s="170"/>
      <c r="K69" s="170"/>
      <c r="L69" s="170"/>
      <c r="M69" s="170"/>
      <c r="N69" s="170"/>
      <c r="O69" s="170"/>
      <c r="P69" s="170"/>
    </row>
    <row r="70" spans="1:16" ht="17.100000000000001" customHeight="1" x14ac:dyDescent="0.2">
      <c r="A70" s="146" t="s">
        <v>224</v>
      </c>
      <c r="B70" s="146" t="s">
        <v>225</v>
      </c>
      <c r="C70" s="146" t="s">
        <v>466</v>
      </c>
      <c r="D70" s="147"/>
      <c r="E70" s="148"/>
      <c r="F70" s="148"/>
      <c r="G70" s="148">
        <v>10050</v>
      </c>
      <c r="H70" s="148">
        <v>10</v>
      </c>
      <c r="I70" s="148">
        <v>1</v>
      </c>
      <c r="J70" s="170"/>
      <c r="K70" s="170"/>
      <c r="L70" s="170"/>
      <c r="M70" s="170"/>
      <c r="N70" s="170"/>
      <c r="O70" s="170"/>
      <c r="P70" s="170"/>
    </row>
    <row r="71" spans="1:16" ht="17.100000000000001" customHeight="1" x14ac:dyDescent="0.2">
      <c r="A71" s="70" t="s">
        <v>318</v>
      </c>
      <c r="B71" s="70" t="s">
        <v>319</v>
      </c>
      <c r="C71" s="70" t="s">
        <v>320</v>
      </c>
      <c r="D71" s="145">
        <v>100.2</v>
      </c>
      <c r="E71" s="56">
        <v>19456</v>
      </c>
      <c r="F71" s="56">
        <v>19494912</v>
      </c>
      <c r="G71" s="56">
        <v>10020</v>
      </c>
      <c r="H71" s="56">
        <v>10</v>
      </c>
      <c r="I71" s="56">
        <v>1</v>
      </c>
      <c r="J71" s="170"/>
      <c r="K71" s="170"/>
      <c r="L71" s="170"/>
      <c r="M71" s="170"/>
      <c r="N71" s="170"/>
      <c r="O71" s="170"/>
      <c r="P71" s="170"/>
    </row>
    <row r="72" spans="1:16" ht="17.100000000000001" customHeight="1" x14ac:dyDescent="0.2">
      <c r="A72" s="146" t="s">
        <v>194</v>
      </c>
      <c r="B72" s="146" t="s">
        <v>195</v>
      </c>
      <c r="C72" s="146" t="s">
        <v>196</v>
      </c>
      <c r="D72" s="147">
        <v>29</v>
      </c>
      <c r="E72" s="148">
        <v>4662470</v>
      </c>
      <c r="F72" s="148">
        <v>13521163</v>
      </c>
      <c r="G72" s="148">
        <v>4746.7700000000004</v>
      </c>
      <c r="H72" s="148">
        <v>1766</v>
      </c>
      <c r="I72" s="148">
        <v>8</v>
      </c>
      <c r="J72" s="170"/>
      <c r="K72" s="170"/>
      <c r="L72" s="170"/>
      <c r="M72" s="170"/>
      <c r="N72" s="170"/>
      <c r="O72" s="170"/>
      <c r="P72" s="170"/>
    </row>
    <row r="73" spans="1:16" ht="17.100000000000001" customHeight="1" x14ac:dyDescent="0.2">
      <c r="A73" s="70" t="s">
        <v>210</v>
      </c>
      <c r="B73" s="70" t="s">
        <v>211</v>
      </c>
      <c r="C73" s="70" t="s">
        <v>467</v>
      </c>
      <c r="D73" s="145"/>
      <c r="E73" s="56"/>
      <c r="F73" s="56"/>
      <c r="G73" s="56">
        <v>1794.39</v>
      </c>
      <c r="H73" s="56">
        <v>43</v>
      </c>
      <c r="I73" s="56">
        <v>2</v>
      </c>
      <c r="J73" s="170"/>
      <c r="K73" s="170"/>
      <c r="L73" s="170"/>
      <c r="M73" s="170"/>
      <c r="N73" s="170"/>
      <c r="O73" s="170"/>
      <c r="P73" s="170"/>
    </row>
    <row r="74" spans="1:16" ht="17.100000000000001" customHeight="1" x14ac:dyDescent="0.2">
      <c r="A74" s="146" t="s">
        <v>171</v>
      </c>
      <c r="B74" s="146" t="s">
        <v>172</v>
      </c>
      <c r="C74" s="146" t="s">
        <v>468</v>
      </c>
      <c r="D74" s="147"/>
      <c r="E74" s="148"/>
      <c r="F74" s="148"/>
      <c r="G74" s="148">
        <v>1492.2</v>
      </c>
      <c r="H74" s="148">
        <v>16</v>
      </c>
      <c r="I74" s="148">
        <v>3</v>
      </c>
      <c r="J74" s="170"/>
      <c r="K74" s="170"/>
      <c r="L74" s="170"/>
      <c r="M74" s="170"/>
      <c r="N74" s="170"/>
      <c r="O74" s="170"/>
      <c r="P74" s="170"/>
    </row>
    <row r="75" spans="1:16" ht="17.100000000000001" customHeight="1" x14ac:dyDescent="0.2">
      <c r="A75" s="70" t="s">
        <v>179</v>
      </c>
      <c r="B75" s="70" t="s">
        <v>180</v>
      </c>
      <c r="C75" s="70" t="s">
        <v>181</v>
      </c>
      <c r="D75" s="145">
        <v>104</v>
      </c>
      <c r="E75" s="56">
        <v>77979</v>
      </c>
      <c r="F75" s="56">
        <v>30817300.800000001</v>
      </c>
      <c r="G75" s="56">
        <v>395.2</v>
      </c>
      <c r="H75" s="56">
        <v>1</v>
      </c>
      <c r="I75" s="56">
        <v>1</v>
      </c>
      <c r="J75" s="170"/>
      <c r="K75" s="170"/>
      <c r="L75" s="170"/>
      <c r="M75" s="170"/>
      <c r="N75" s="170"/>
      <c r="O75" s="170"/>
      <c r="P75" s="170"/>
    </row>
    <row r="76" spans="1:16" ht="17.100000000000001" customHeight="1" x14ac:dyDescent="0.2">
      <c r="A76" s="146" t="s">
        <v>176</v>
      </c>
      <c r="B76" s="146" t="s">
        <v>177</v>
      </c>
      <c r="C76" s="146" t="s">
        <v>178</v>
      </c>
      <c r="D76" s="147">
        <v>123</v>
      </c>
      <c r="E76" s="148">
        <v>134300</v>
      </c>
      <c r="F76" s="148">
        <v>68931717.810000002</v>
      </c>
      <c r="G76" s="148">
        <v>0</v>
      </c>
      <c r="H76" s="148">
        <v>0</v>
      </c>
      <c r="I76" s="148">
        <v>0</v>
      </c>
      <c r="J76" s="170"/>
      <c r="K76" s="170"/>
      <c r="L76" s="170"/>
      <c r="M76" s="170"/>
      <c r="N76" s="170"/>
      <c r="O76" s="170"/>
      <c r="P76" s="170"/>
    </row>
    <row r="77" spans="1:16" ht="17.100000000000001" customHeight="1" x14ac:dyDescent="0.2">
      <c r="A77" s="70" t="s">
        <v>188</v>
      </c>
      <c r="B77" s="70" t="s">
        <v>189</v>
      </c>
      <c r="C77" s="70" t="s">
        <v>190</v>
      </c>
      <c r="D77" s="145"/>
      <c r="E77" s="56">
        <v>148000</v>
      </c>
      <c r="F77" s="56">
        <v>61758920</v>
      </c>
      <c r="G77" s="56">
        <v>0</v>
      </c>
      <c r="H77" s="56">
        <v>0</v>
      </c>
      <c r="I77" s="56">
        <v>0</v>
      </c>
      <c r="J77" s="170"/>
      <c r="K77" s="170"/>
      <c r="L77" s="170"/>
      <c r="M77" s="170"/>
      <c r="N77" s="170"/>
      <c r="O77" s="170"/>
      <c r="P77" s="170"/>
    </row>
    <row r="78" spans="1:16" ht="17.100000000000001" customHeight="1" x14ac:dyDescent="0.2">
      <c r="A78" s="146" t="s">
        <v>191</v>
      </c>
      <c r="B78" s="146" t="s">
        <v>192</v>
      </c>
      <c r="C78" s="146" t="s">
        <v>193</v>
      </c>
      <c r="D78" s="147">
        <v>102</v>
      </c>
      <c r="E78" s="148">
        <v>102000</v>
      </c>
      <c r="F78" s="148">
        <v>43414851.600000001</v>
      </c>
      <c r="G78" s="148">
        <v>0</v>
      </c>
      <c r="H78" s="148">
        <v>0</v>
      </c>
      <c r="I78" s="148">
        <v>0</v>
      </c>
      <c r="J78" s="170"/>
      <c r="K78" s="170"/>
      <c r="L78" s="170"/>
      <c r="M78" s="170"/>
      <c r="N78" s="170"/>
      <c r="O78" s="170"/>
      <c r="P78" s="170"/>
    </row>
    <row r="79" spans="1:16" ht="17.100000000000001" customHeight="1" x14ac:dyDescent="0.2">
      <c r="A79" s="70" t="s">
        <v>317</v>
      </c>
      <c r="B79" s="70" t="s">
        <v>197</v>
      </c>
      <c r="C79" s="70" t="s">
        <v>198</v>
      </c>
      <c r="D79" s="145"/>
      <c r="E79" s="56">
        <v>200000</v>
      </c>
      <c r="F79" s="56">
        <v>20000000</v>
      </c>
      <c r="G79" s="56">
        <v>0</v>
      </c>
      <c r="H79" s="56">
        <v>0</v>
      </c>
      <c r="I79" s="56">
        <v>0</v>
      </c>
      <c r="J79" s="170"/>
      <c r="K79" s="170"/>
      <c r="L79" s="170"/>
      <c r="M79" s="170"/>
      <c r="N79" s="170"/>
      <c r="O79" s="170"/>
      <c r="P79" s="170"/>
    </row>
    <row r="80" spans="1:16" ht="17.100000000000001" customHeight="1" x14ac:dyDescent="0.2">
      <c r="A80" s="146" t="s">
        <v>199</v>
      </c>
      <c r="B80" s="146" t="s">
        <v>200</v>
      </c>
      <c r="C80" s="146" t="s">
        <v>469</v>
      </c>
      <c r="D80" s="147"/>
      <c r="E80" s="148"/>
      <c r="F80" s="148"/>
      <c r="G80" s="148">
        <v>0</v>
      </c>
      <c r="H80" s="148">
        <v>0</v>
      </c>
      <c r="I80" s="148">
        <v>0</v>
      </c>
      <c r="J80" s="170"/>
      <c r="K80" s="170"/>
      <c r="L80" s="170"/>
      <c r="M80" s="170"/>
      <c r="N80" s="170"/>
      <c r="O80" s="170"/>
      <c r="P80" s="170"/>
    </row>
    <row r="81" spans="1:16" ht="17.100000000000001" customHeight="1" x14ac:dyDescent="0.2">
      <c r="A81" s="70" t="s">
        <v>248</v>
      </c>
      <c r="B81" s="70" t="s">
        <v>249</v>
      </c>
      <c r="C81" s="70" t="s">
        <v>250</v>
      </c>
      <c r="D81" s="145"/>
      <c r="E81" s="56">
        <v>146220</v>
      </c>
      <c r="F81" s="56">
        <v>14622000</v>
      </c>
      <c r="G81" s="56">
        <v>0</v>
      </c>
      <c r="H81" s="56">
        <v>0</v>
      </c>
      <c r="I81" s="56">
        <v>0</v>
      </c>
      <c r="J81" s="170"/>
      <c r="K81" s="170"/>
      <c r="L81" s="170"/>
      <c r="M81" s="170"/>
      <c r="N81" s="170"/>
      <c r="O81" s="170"/>
      <c r="P81" s="170"/>
    </row>
    <row r="82" spans="1:16" ht="17.100000000000001" customHeight="1" x14ac:dyDescent="0.2">
      <c r="A82" s="146" t="s">
        <v>201</v>
      </c>
      <c r="B82" s="146" t="s">
        <v>202</v>
      </c>
      <c r="C82" s="146" t="s">
        <v>203</v>
      </c>
      <c r="D82" s="147"/>
      <c r="E82" s="148">
        <v>100396</v>
      </c>
      <c r="F82" s="148">
        <v>50198</v>
      </c>
      <c r="G82" s="148">
        <v>0</v>
      </c>
      <c r="H82" s="148">
        <v>0</v>
      </c>
      <c r="I82" s="148">
        <v>0</v>
      </c>
      <c r="J82" s="170"/>
      <c r="K82" s="170"/>
      <c r="L82" s="170"/>
      <c r="M82" s="170"/>
      <c r="N82" s="170"/>
      <c r="O82" s="170"/>
      <c r="P82" s="170"/>
    </row>
    <row r="83" spans="1:16" ht="17.100000000000001" customHeight="1" x14ac:dyDescent="0.2">
      <c r="A83" s="70" t="s">
        <v>204</v>
      </c>
      <c r="B83" s="70" t="s">
        <v>205</v>
      </c>
      <c r="C83" s="70" t="s">
        <v>206</v>
      </c>
      <c r="D83" s="145">
        <v>128</v>
      </c>
      <c r="E83" s="56">
        <v>162100</v>
      </c>
      <c r="F83" s="56">
        <v>106086539.52</v>
      </c>
      <c r="G83" s="56">
        <v>0</v>
      </c>
      <c r="H83" s="56">
        <v>0</v>
      </c>
      <c r="I83" s="56">
        <v>0</v>
      </c>
      <c r="J83" s="170"/>
      <c r="K83" s="170"/>
      <c r="L83" s="170"/>
      <c r="M83" s="170"/>
      <c r="N83" s="170"/>
      <c r="O83" s="170"/>
      <c r="P83" s="170"/>
    </row>
    <row r="84" spans="1:16" ht="17.100000000000001" customHeight="1" x14ac:dyDescent="0.2">
      <c r="A84" s="146" t="s">
        <v>212</v>
      </c>
      <c r="B84" s="146" t="s">
        <v>213</v>
      </c>
      <c r="C84" s="146" t="s">
        <v>214</v>
      </c>
      <c r="D84" s="147">
        <v>112.7</v>
      </c>
      <c r="E84" s="148">
        <v>1198558</v>
      </c>
      <c r="F84" s="148">
        <v>1350774866</v>
      </c>
      <c r="G84" s="148">
        <v>0</v>
      </c>
      <c r="H84" s="148">
        <v>0</v>
      </c>
      <c r="I84" s="148">
        <v>0</v>
      </c>
      <c r="J84" s="170"/>
      <c r="K84" s="170"/>
      <c r="L84" s="170"/>
      <c r="M84" s="170"/>
      <c r="N84" s="170"/>
      <c r="O84" s="170"/>
      <c r="P84" s="170"/>
    </row>
    <row r="85" spans="1:16" ht="17.100000000000001" customHeight="1" x14ac:dyDescent="0.2">
      <c r="A85" s="70" t="s">
        <v>173</v>
      </c>
      <c r="B85" s="70" t="s">
        <v>174</v>
      </c>
      <c r="C85" s="70" t="s">
        <v>175</v>
      </c>
      <c r="D85" s="145">
        <v>112.9</v>
      </c>
      <c r="E85" s="56">
        <v>1645715</v>
      </c>
      <c r="F85" s="56">
        <v>1858012235</v>
      </c>
      <c r="G85" s="56">
        <v>0</v>
      </c>
      <c r="H85" s="56">
        <v>0</v>
      </c>
      <c r="I85" s="56">
        <v>0</v>
      </c>
      <c r="J85" s="170"/>
      <c r="K85" s="170"/>
      <c r="L85" s="170"/>
      <c r="M85" s="170"/>
      <c r="N85" s="170"/>
      <c r="O85" s="170"/>
      <c r="P85" s="170"/>
    </row>
    <row r="86" spans="1:16" ht="17.100000000000001" customHeight="1" x14ac:dyDescent="0.2">
      <c r="A86" s="146" t="s">
        <v>215</v>
      </c>
      <c r="B86" s="146" t="s">
        <v>216</v>
      </c>
      <c r="C86" s="146" t="s">
        <v>217</v>
      </c>
      <c r="D86" s="147">
        <v>95.4</v>
      </c>
      <c r="E86" s="148">
        <v>1605866</v>
      </c>
      <c r="F86" s="148">
        <v>1531996164</v>
      </c>
      <c r="G86" s="148">
        <v>0</v>
      </c>
      <c r="H86" s="148">
        <v>0</v>
      </c>
      <c r="I86" s="148">
        <v>0</v>
      </c>
      <c r="J86" s="170"/>
      <c r="K86" s="170"/>
      <c r="L86" s="170"/>
      <c r="M86" s="170"/>
      <c r="N86" s="170"/>
      <c r="O86" s="170"/>
      <c r="P86" s="170"/>
    </row>
    <row r="87" spans="1:16" ht="17.100000000000001" customHeight="1" x14ac:dyDescent="0.2">
      <c r="A87" s="70" t="s">
        <v>218</v>
      </c>
      <c r="B87" s="70" t="s">
        <v>219</v>
      </c>
      <c r="C87" s="70" t="s">
        <v>220</v>
      </c>
      <c r="D87" s="145">
        <v>130.01</v>
      </c>
      <c r="E87" s="56">
        <v>1500000</v>
      </c>
      <c r="F87" s="56">
        <v>1950150000</v>
      </c>
      <c r="G87" s="56">
        <v>0</v>
      </c>
      <c r="H87" s="56">
        <v>0</v>
      </c>
      <c r="I87" s="56">
        <v>0</v>
      </c>
      <c r="J87" s="170"/>
      <c r="K87" s="170"/>
      <c r="L87" s="170"/>
      <c r="M87" s="170"/>
      <c r="N87" s="170"/>
      <c r="O87" s="170"/>
      <c r="P87" s="170"/>
    </row>
    <row r="88" spans="1:16" ht="17.100000000000001" customHeight="1" x14ac:dyDescent="0.2">
      <c r="A88" s="146" t="s">
        <v>221</v>
      </c>
      <c r="B88" s="146" t="s">
        <v>222</v>
      </c>
      <c r="C88" s="146" t="s">
        <v>223</v>
      </c>
      <c r="D88" s="147"/>
      <c r="E88" s="148">
        <v>1000000</v>
      </c>
      <c r="F88" s="148">
        <v>1000000000</v>
      </c>
      <c r="G88" s="148">
        <v>0</v>
      </c>
      <c r="H88" s="148">
        <v>0</v>
      </c>
      <c r="I88" s="148">
        <v>0</v>
      </c>
      <c r="J88" s="170"/>
      <c r="K88" s="170"/>
      <c r="L88" s="170"/>
      <c r="M88" s="170"/>
      <c r="N88" s="170"/>
      <c r="O88" s="170"/>
      <c r="P88" s="170"/>
    </row>
    <row r="89" spans="1:16" ht="17.100000000000001" customHeight="1" x14ac:dyDescent="0.2">
      <c r="A89" s="70" t="s">
        <v>237</v>
      </c>
      <c r="B89" s="70" t="s">
        <v>238</v>
      </c>
      <c r="C89" s="70" t="s">
        <v>239</v>
      </c>
      <c r="D89" s="145">
        <v>99.65</v>
      </c>
      <c r="E89" s="56">
        <v>1000000</v>
      </c>
      <c r="F89" s="56">
        <v>996500000</v>
      </c>
      <c r="G89" s="56">
        <v>0</v>
      </c>
      <c r="H89" s="56">
        <v>0</v>
      </c>
      <c r="I89" s="56">
        <v>0</v>
      </c>
      <c r="J89" s="170"/>
      <c r="K89" s="170"/>
      <c r="L89" s="170"/>
      <c r="M89" s="170"/>
      <c r="N89" s="170"/>
      <c r="O89" s="170"/>
      <c r="P89" s="170"/>
    </row>
    <row r="90" spans="1:16" ht="17.100000000000001" customHeight="1" x14ac:dyDescent="0.2">
      <c r="A90" s="146" t="s">
        <v>251</v>
      </c>
      <c r="B90" s="146" t="s">
        <v>252</v>
      </c>
      <c r="C90" s="146" t="s">
        <v>253</v>
      </c>
      <c r="D90" s="147">
        <v>80.3</v>
      </c>
      <c r="E90" s="148">
        <v>2000000</v>
      </c>
      <c r="F90" s="148">
        <v>1606000000</v>
      </c>
      <c r="G90" s="148">
        <v>0</v>
      </c>
      <c r="H90" s="148">
        <v>0</v>
      </c>
      <c r="I90" s="148">
        <v>0</v>
      </c>
      <c r="J90" s="170"/>
      <c r="K90" s="170"/>
      <c r="L90" s="170"/>
      <c r="M90" s="170"/>
      <c r="N90" s="170"/>
      <c r="O90" s="170"/>
      <c r="P90" s="170"/>
    </row>
    <row r="91" spans="1:16" ht="17.100000000000001" customHeight="1" x14ac:dyDescent="0.2">
      <c r="A91" s="70" t="s">
        <v>257</v>
      </c>
      <c r="B91" s="70" t="s">
        <v>258</v>
      </c>
      <c r="C91" s="70" t="s">
        <v>259</v>
      </c>
      <c r="D91" s="145"/>
      <c r="E91" s="56">
        <v>1000000</v>
      </c>
      <c r="F91" s="56">
        <v>1000000000</v>
      </c>
      <c r="G91" s="56">
        <v>0</v>
      </c>
      <c r="H91" s="56">
        <v>0</v>
      </c>
      <c r="I91" s="56">
        <v>0</v>
      </c>
      <c r="J91" s="170"/>
      <c r="K91" s="170"/>
      <c r="L91" s="170"/>
      <c r="M91" s="170"/>
      <c r="N91" s="170"/>
      <c r="O91" s="170"/>
      <c r="P91" s="170"/>
    </row>
    <row r="92" spans="1:16" ht="17.100000000000001" customHeight="1" x14ac:dyDescent="0.2">
      <c r="A92" s="146" t="s">
        <v>270</v>
      </c>
      <c r="B92" s="146" t="s">
        <v>271</v>
      </c>
      <c r="C92" s="146" t="s">
        <v>272</v>
      </c>
      <c r="D92" s="147"/>
      <c r="E92" s="148">
        <v>2000000</v>
      </c>
      <c r="F92" s="148">
        <v>2000000000</v>
      </c>
      <c r="G92" s="148">
        <v>0</v>
      </c>
      <c r="H92" s="148">
        <v>0</v>
      </c>
      <c r="I92" s="148">
        <v>0</v>
      </c>
      <c r="J92" s="170"/>
      <c r="K92" s="170"/>
      <c r="L92" s="170"/>
      <c r="M92" s="170"/>
      <c r="N92" s="170"/>
      <c r="O92" s="170"/>
      <c r="P92" s="170"/>
    </row>
    <row r="93" spans="1:16" ht="17.100000000000001" customHeight="1" x14ac:dyDescent="0.2">
      <c r="A93" s="70" t="s">
        <v>273</v>
      </c>
      <c r="B93" s="70" t="s">
        <v>274</v>
      </c>
      <c r="C93" s="70" t="s">
        <v>275</v>
      </c>
      <c r="D93" s="145"/>
      <c r="E93" s="56">
        <v>3000000</v>
      </c>
      <c r="F93" s="56">
        <v>3000000000</v>
      </c>
      <c r="G93" s="56">
        <v>0</v>
      </c>
      <c r="H93" s="56">
        <v>0</v>
      </c>
      <c r="I93" s="56">
        <v>0</v>
      </c>
      <c r="J93" s="170"/>
      <c r="K93" s="170"/>
      <c r="L93" s="170"/>
      <c r="M93" s="170"/>
      <c r="N93" s="170"/>
      <c r="O93" s="170"/>
      <c r="P93" s="170"/>
    </row>
    <row r="94" spans="1:16" ht="17.100000000000001" customHeight="1" x14ac:dyDescent="0.2">
      <c r="A94" s="146" t="s">
        <v>276</v>
      </c>
      <c r="B94" s="146" t="s">
        <v>277</v>
      </c>
      <c r="C94" s="146" t="s">
        <v>278</v>
      </c>
      <c r="D94" s="147"/>
      <c r="E94" s="148">
        <v>3000000</v>
      </c>
      <c r="F94" s="148">
        <v>3000000000</v>
      </c>
      <c r="G94" s="148">
        <v>0</v>
      </c>
      <c r="H94" s="148">
        <v>0</v>
      </c>
      <c r="I94" s="148">
        <v>0</v>
      </c>
      <c r="J94" s="170"/>
      <c r="K94" s="170"/>
      <c r="L94" s="170"/>
      <c r="M94" s="170"/>
      <c r="N94" s="170"/>
      <c r="O94" s="170"/>
      <c r="P94" s="170"/>
    </row>
    <row r="95" spans="1:16" ht="35.1" customHeight="1" x14ac:dyDescent="0.2">
      <c r="A95" s="149" t="s">
        <v>359</v>
      </c>
      <c r="B95" s="149"/>
      <c r="C95" s="149"/>
      <c r="D95" s="150"/>
      <c r="E95" s="151"/>
      <c r="F95" s="60">
        <f>SUM(F55:F94)</f>
        <v>24386819414.490002</v>
      </c>
      <c r="G95" s="60">
        <f>SUM(G55:G94)</f>
        <v>10669063.85</v>
      </c>
      <c r="H95" s="60">
        <f>SUM(H55:H94)</f>
        <v>25236</v>
      </c>
      <c r="I95" s="60">
        <f>SUM(I55:I94)</f>
        <v>1202</v>
      </c>
      <c r="J95" s="170"/>
      <c r="K95" s="170"/>
      <c r="L95" s="170"/>
      <c r="M95" s="170"/>
      <c r="N95" s="170"/>
      <c r="O95" s="170"/>
      <c r="P95" s="170"/>
    </row>
    <row r="96" spans="1:16" s="174" customFormat="1" ht="45" customHeight="1" x14ac:dyDescent="0.2">
      <c r="A96" s="138" t="s">
        <v>396</v>
      </c>
      <c r="B96" s="138"/>
      <c r="C96" s="138"/>
      <c r="D96" s="139"/>
      <c r="E96" s="139"/>
      <c r="F96" s="140"/>
      <c r="G96" s="140"/>
      <c r="H96" s="140"/>
      <c r="I96" s="141"/>
      <c r="J96" s="173"/>
      <c r="K96" s="173"/>
      <c r="L96" s="173"/>
      <c r="M96" s="173"/>
      <c r="N96" s="173"/>
      <c r="O96" s="173"/>
      <c r="P96" s="173"/>
    </row>
    <row r="97" spans="1:9" ht="110.25" customHeight="1" x14ac:dyDescent="0.2">
      <c r="A97" s="310" t="s">
        <v>360</v>
      </c>
      <c r="B97" s="311"/>
      <c r="C97" s="152" t="s">
        <v>393</v>
      </c>
      <c r="D97" s="152" t="s">
        <v>55</v>
      </c>
      <c r="E97" s="143" t="s">
        <v>447</v>
      </c>
      <c r="F97" s="144" t="s">
        <v>449</v>
      </c>
      <c r="G97" s="144" t="s">
        <v>450</v>
      </c>
      <c r="H97" s="144" t="s">
        <v>363</v>
      </c>
      <c r="I97" s="144" t="s">
        <v>395</v>
      </c>
    </row>
    <row r="98" spans="1:9" ht="17.100000000000001" customHeight="1" x14ac:dyDescent="0.2">
      <c r="A98" s="153" t="s">
        <v>470</v>
      </c>
      <c r="B98" s="154"/>
      <c r="C98" s="154" t="s">
        <v>471</v>
      </c>
      <c r="D98" s="155" t="s">
        <v>472</v>
      </c>
      <c r="E98" s="155"/>
      <c r="F98" s="20"/>
      <c r="G98" s="20">
        <v>0</v>
      </c>
      <c r="H98" s="20">
        <v>0</v>
      </c>
      <c r="I98" s="20">
        <v>0</v>
      </c>
    </row>
    <row r="99" spans="1:9" ht="17.100000000000001" customHeight="1" x14ac:dyDescent="0.2">
      <c r="A99" s="156" t="s">
        <v>473</v>
      </c>
      <c r="B99" s="157"/>
      <c r="C99" s="157" t="s">
        <v>474</v>
      </c>
      <c r="D99" s="75" t="s">
        <v>475</v>
      </c>
      <c r="E99" s="75"/>
      <c r="F99" s="18"/>
      <c r="G99" s="18">
        <v>0</v>
      </c>
      <c r="H99" s="18">
        <v>0</v>
      </c>
      <c r="I99" s="18">
        <v>0</v>
      </c>
    </row>
    <row r="100" spans="1:9" ht="17.100000000000001" customHeight="1" x14ac:dyDescent="0.2">
      <c r="A100" s="153" t="s">
        <v>476</v>
      </c>
      <c r="B100" s="154"/>
      <c r="C100" s="154" t="s">
        <v>477</v>
      </c>
      <c r="D100" s="155" t="s">
        <v>478</v>
      </c>
      <c r="E100" s="155"/>
      <c r="F100" s="20"/>
      <c r="G100" s="20">
        <v>0</v>
      </c>
      <c r="H100" s="20">
        <v>0</v>
      </c>
      <c r="I100" s="20">
        <v>0</v>
      </c>
    </row>
    <row r="101" spans="1:9" ht="17.100000000000001" customHeight="1" x14ac:dyDescent="0.2">
      <c r="A101" s="156" t="s">
        <v>479</v>
      </c>
      <c r="B101" s="157"/>
      <c r="C101" s="157" t="s">
        <v>480</v>
      </c>
      <c r="D101" s="75" t="s">
        <v>481</v>
      </c>
      <c r="E101" s="75"/>
      <c r="F101" s="18"/>
      <c r="G101" s="18">
        <v>0</v>
      </c>
      <c r="H101" s="18">
        <v>0</v>
      </c>
      <c r="I101" s="18">
        <v>0</v>
      </c>
    </row>
    <row r="102" spans="1:9" ht="17.100000000000001" customHeight="1" x14ac:dyDescent="0.2">
      <c r="A102" s="153" t="s">
        <v>482</v>
      </c>
      <c r="B102" s="154"/>
      <c r="C102" s="154" t="s">
        <v>483</v>
      </c>
      <c r="D102" s="155" t="s">
        <v>484</v>
      </c>
      <c r="E102" s="155"/>
      <c r="F102" s="20"/>
      <c r="G102" s="20">
        <v>0</v>
      </c>
      <c r="H102" s="20">
        <v>0</v>
      </c>
      <c r="I102" s="20">
        <v>0</v>
      </c>
    </row>
    <row r="103" spans="1:9" ht="17.100000000000001" customHeight="1" x14ac:dyDescent="0.2">
      <c r="A103" s="156" t="s">
        <v>485</v>
      </c>
      <c r="B103" s="157"/>
      <c r="C103" s="157" t="s">
        <v>486</v>
      </c>
      <c r="D103" s="75" t="s">
        <v>487</v>
      </c>
      <c r="E103" s="75"/>
      <c r="F103" s="18"/>
      <c r="G103" s="18">
        <v>0</v>
      </c>
      <c r="H103" s="18">
        <v>0</v>
      </c>
      <c r="I103" s="18">
        <v>0</v>
      </c>
    </row>
    <row r="104" spans="1:9" ht="17.100000000000001" customHeight="1" x14ac:dyDescent="0.2">
      <c r="A104" s="153" t="s">
        <v>488</v>
      </c>
      <c r="B104" s="154"/>
      <c r="C104" s="154" t="s">
        <v>489</v>
      </c>
      <c r="D104" s="155" t="s">
        <v>490</v>
      </c>
      <c r="E104" s="155"/>
      <c r="F104" s="20"/>
      <c r="G104" s="20">
        <v>0</v>
      </c>
      <c r="H104" s="20">
        <v>0</v>
      </c>
      <c r="I104" s="20">
        <v>0</v>
      </c>
    </row>
    <row r="105" spans="1:9" ht="17.100000000000001" customHeight="1" x14ac:dyDescent="0.2">
      <c r="A105" s="156" t="s">
        <v>294</v>
      </c>
      <c r="B105" s="157"/>
      <c r="C105" s="157" t="s">
        <v>295</v>
      </c>
      <c r="D105" s="75" t="s">
        <v>296</v>
      </c>
      <c r="E105" s="75"/>
      <c r="F105" s="18">
        <v>72000</v>
      </c>
      <c r="G105" s="18">
        <v>0</v>
      </c>
      <c r="H105" s="18">
        <v>0</v>
      </c>
      <c r="I105" s="18">
        <v>0</v>
      </c>
    </row>
    <row r="106" spans="1:9" ht="17.100000000000001" customHeight="1" x14ac:dyDescent="0.2">
      <c r="A106" s="153" t="s">
        <v>301</v>
      </c>
      <c r="B106" s="154"/>
      <c r="C106" s="154" t="s">
        <v>302</v>
      </c>
      <c r="D106" s="155" t="s">
        <v>303</v>
      </c>
      <c r="E106" s="155"/>
      <c r="F106" s="20">
        <v>91000</v>
      </c>
      <c r="G106" s="20">
        <v>0</v>
      </c>
      <c r="H106" s="20">
        <v>0</v>
      </c>
      <c r="I106" s="20">
        <v>0</v>
      </c>
    </row>
    <row r="107" spans="1:9" ht="17.100000000000001" customHeight="1" x14ac:dyDescent="0.2">
      <c r="A107" s="156" t="s">
        <v>307</v>
      </c>
      <c r="B107" s="157"/>
      <c r="C107" s="157" t="s">
        <v>308</v>
      </c>
      <c r="D107" s="75" t="s">
        <v>309</v>
      </c>
      <c r="E107" s="75"/>
      <c r="F107" s="18">
        <v>48000</v>
      </c>
      <c r="G107" s="18">
        <v>0</v>
      </c>
      <c r="H107" s="18">
        <v>0</v>
      </c>
      <c r="I107" s="18">
        <v>0</v>
      </c>
    </row>
    <row r="108" spans="1:9" ht="17.100000000000001" customHeight="1" x14ac:dyDescent="0.2">
      <c r="A108" s="153" t="s">
        <v>313</v>
      </c>
      <c r="B108" s="154"/>
      <c r="C108" s="154" t="s">
        <v>314</v>
      </c>
      <c r="D108" s="155" t="s">
        <v>315</v>
      </c>
      <c r="E108" s="155"/>
      <c r="F108" s="20">
        <v>68000</v>
      </c>
      <c r="G108" s="20">
        <v>0</v>
      </c>
      <c r="H108" s="20">
        <v>0</v>
      </c>
      <c r="I108" s="20">
        <v>0</v>
      </c>
    </row>
    <row r="109" spans="1:9" ht="17.100000000000001" customHeight="1" x14ac:dyDescent="0.2">
      <c r="A109" s="156" t="s">
        <v>328</v>
      </c>
      <c r="B109" s="157"/>
      <c r="C109" s="157" t="s">
        <v>329</v>
      </c>
      <c r="D109" s="75" t="s">
        <v>330</v>
      </c>
      <c r="E109" s="75"/>
      <c r="F109" s="18">
        <v>51000</v>
      </c>
      <c r="G109" s="18">
        <v>0</v>
      </c>
      <c r="H109" s="18">
        <v>0</v>
      </c>
      <c r="I109" s="18">
        <v>0</v>
      </c>
    </row>
    <row r="110" spans="1:9" ht="17.100000000000001" customHeight="1" x14ac:dyDescent="0.2">
      <c r="A110" s="153" t="s">
        <v>422</v>
      </c>
      <c r="B110" s="154"/>
      <c r="C110" s="154" t="s">
        <v>416</v>
      </c>
      <c r="D110" s="155" t="s">
        <v>417</v>
      </c>
      <c r="E110" s="155"/>
      <c r="F110" s="20">
        <v>25000</v>
      </c>
      <c r="G110" s="20">
        <v>0</v>
      </c>
      <c r="H110" s="20">
        <v>0</v>
      </c>
      <c r="I110" s="20">
        <v>0</v>
      </c>
    </row>
    <row r="111" spans="1:9" ht="17.100000000000001" customHeight="1" x14ac:dyDescent="0.2">
      <c r="A111" s="156" t="s">
        <v>491</v>
      </c>
      <c r="B111" s="157"/>
      <c r="C111" s="157" t="s">
        <v>492</v>
      </c>
      <c r="D111" s="75" t="s">
        <v>493</v>
      </c>
      <c r="E111" s="75"/>
      <c r="F111" s="18"/>
      <c r="G111" s="18">
        <v>0</v>
      </c>
      <c r="H111" s="18">
        <v>0</v>
      </c>
      <c r="I111" s="18">
        <v>0</v>
      </c>
    </row>
    <row r="112" spans="1:9" ht="17.100000000000001" customHeight="1" x14ac:dyDescent="0.2">
      <c r="A112" s="153" t="s">
        <v>494</v>
      </c>
      <c r="B112" s="154"/>
      <c r="C112" s="154" t="s">
        <v>495</v>
      </c>
      <c r="D112" s="155" t="s">
        <v>496</v>
      </c>
      <c r="E112" s="155"/>
      <c r="F112" s="20"/>
      <c r="G112" s="20">
        <v>0</v>
      </c>
      <c r="H112" s="20">
        <v>0</v>
      </c>
      <c r="I112" s="20">
        <v>0</v>
      </c>
    </row>
    <row r="113" spans="1:17" ht="17.100000000000001" customHeight="1" x14ac:dyDescent="0.2">
      <c r="A113" s="156" t="s">
        <v>279</v>
      </c>
      <c r="B113" s="157"/>
      <c r="C113" s="157" t="s">
        <v>280</v>
      </c>
      <c r="D113" s="75" t="s">
        <v>281</v>
      </c>
      <c r="E113" s="75"/>
      <c r="F113" s="18">
        <v>28000</v>
      </c>
      <c r="G113" s="18">
        <v>0</v>
      </c>
      <c r="H113" s="18">
        <v>0</v>
      </c>
      <c r="I113" s="18">
        <v>0</v>
      </c>
    </row>
    <row r="114" spans="1:17" ht="17.100000000000001" customHeight="1" x14ac:dyDescent="0.2">
      <c r="A114" s="153" t="s">
        <v>310</v>
      </c>
      <c r="B114" s="154"/>
      <c r="C114" s="154" t="s">
        <v>311</v>
      </c>
      <c r="D114" s="155" t="s">
        <v>312</v>
      </c>
      <c r="E114" s="155"/>
      <c r="F114" s="20">
        <v>39000</v>
      </c>
      <c r="G114" s="20">
        <v>0</v>
      </c>
      <c r="H114" s="20">
        <v>0</v>
      </c>
      <c r="I114" s="20">
        <v>0</v>
      </c>
    </row>
    <row r="115" spans="1:17" ht="17.100000000000001" customHeight="1" x14ac:dyDescent="0.2">
      <c r="A115" s="156" t="s">
        <v>423</v>
      </c>
      <c r="B115" s="157"/>
      <c r="C115" s="157" t="s">
        <v>418</v>
      </c>
      <c r="D115" s="75" t="s">
        <v>419</v>
      </c>
      <c r="E115" s="75"/>
      <c r="F115" s="18">
        <v>42500</v>
      </c>
      <c r="G115" s="18">
        <v>0</v>
      </c>
      <c r="H115" s="18">
        <v>0</v>
      </c>
      <c r="I115" s="18">
        <v>0</v>
      </c>
    </row>
    <row r="116" spans="1:17" ht="17.100000000000001" customHeight="1" x14ac:dyDescent="0.2">
      <c r="A116" s="153" t="s">
        <v>497</v>
      </c>
      <c r="B116" s="154"/>
      <c r="C116" s="154" t="s">
        <v>498</v>
      </c>
      <c r="D116" s="155" t="s">
        <v>499</v>
      </c>
      <c r="E116" s="155"/>
      <c r="F116" s="20"/>
      <c r="G116" s="20">
        <v>0</v>
      </c>
      <c r="H116" s="20">
        <v>0</v>
      </c>
      <c r="I116" s="20">
        <v>0</v>
      </c>
    </row>
    <row r="117" spans="1:17" ht="17.100000000000001" customHeight="1" x14ac:dyDescent="0.2">
      <c r="A117" s="156" t="s">
        <v>500</v>
      </c>
      <c r="B117" s="157"/>
      <c r="C117" s="157" t="s">
        <v>501</v>
      </c>
      <c r="D117" s="75" t="s">
        <v>502</v>
      </c>
      <c r="E117" s="75"/>
      <c r="F117" s="18"/>
      <c r="G117" s="18">
        <v>0</v>
      </c>
      <c r="H117" s="18">
        <v>0</v>
      </c>
      <c r="I117" s="18">
        <v>0</v>
      </c>
    </row>
    <row r="118" spans="1:17" ht="17.100000000000001" customHeight="1" x14ac:dyDescent="0.2">
      <c r="A118" s="153" t="s">
        <v>503</v>
      </c>
      <c r="B118" s="154"/>
      <c r="C118" s="154" t="s">
        <v>504</v>
      </c>
      <c r="D118" s="155" t="s">
        <v>505</v>
      </c>
      <c r="E118" s="155"/>
      <c r="F118" s="20"/>
      <c r="G118" s="20">
        <v>0</v>
      </c>
      <c r="H118" s="20">
        <v>0</v>
      </c>
      <c r="I118" s="20">
        <v>0</v>
      </c>
    </row>
    <row r="119" spans="1:17" ht="17.100000000000001" customHeight="1" x14ac:dyDescent="0.2">
      <c r="A119" s="156" t="s">
        <v>506</v>
      </c>
      <c r="B119" s="157"/>
      <c r="C119" s="157" t="s">
        <v>507</v>
      </c>
      <c r="D119" s="75" t="s">
        <v>508</v>
      </c>
      <c r="E119" s="75"/>
      <c r="F119" s="18"/>
      <c r="G119" s="18">
        <v>0</v>
      </c>
      <c r="H119" s="18">
        <v>0</v>
      </c>
      <c r="I119" s="18">
        <v>0</v>
      </c>
    </row>
    <row r="120" spans="1:17" ht="17.100000000000001" customHeight="1" x14ac:dyDescent="0.2">
      <c r="A120" s="153" t="s">
        <v>509</v>
      </c>
      <c r="B120" s="154"/>
      <c r="C120" s="154" t="s">
        <v>510</v>
      </c>
      <c r="D120" s="155" t="s">
        <v>511</v>
      </c>
      <c r="E120" s="155"/>
      <c r="F120" s="20"/>
      <c r="G120" s="20">
        <v>0</v>
      </c>
      <c r="H120" s="20">
        <v>0</v>
      </c>
      <c r="I120" s="20">
        <v>0</v>
      </c>
    </row>
    <row r="121" spans="1:17" ht="17.100000000000001" customHeight="1" x14ac:dyDescent="0.2">
      <c r="A121" s="156" t="s">
        <v>331</v>
      </c>
      <c r="B121" s="157"/>
      <c r="C121" s="157" t="s">
        <v>332</v>
      </c>
      <c r="D121" s="75" t="s">
        <v>333</v>
      </c>
      <c r="E121" s="75"/>
      <c r="F121" s="18">
        <v>28000</v>
      </c>
      <c r="G121" s="18">
        <v>0</v>
      </c>
      <c r="H121" s="18">
        <v>0</v>
      </c>
      <c r="I121" s="18">
        <v>0</v>
      </c>
    </row>
    <row r="122" spans="1:17" ht="17.100000000000001" customHeight="1" x14ac:dyDescent="0.2">
      <c r="A122" s="153" t="s">
        <v>424</v>
      </c>
      <c r="B122" s="154"/>
      <c r="C122" s="154" t="s">
        <v>420</v>
      </c>
      <c r="D122" s="155" t="s">
        <v>421</v>
      </c>
      <c r="E122" s="155"/>
      <c r="F122" s="20">
        <v>15000</v>
      </c>
      <c r="G122" s="20">
        <v>0</v>
      </c>
      <c r="H122" s="20">
        <v>0</v>
      </c>
      <c r="I122" s="20">
        <v>0</v>
      </c>
    </row>
    <row r="123" spans="1:17" ht="17.100000000000001" customHeight="1" x14ac:dyDescent="0.2">
      <c r="A123" s="156" t="s">
        <v>512</v>
      </c>
      <c r="B123" s="157"/>
      <c r="C123" s="157" t="s">
        <v>513</v>
      </c>
      <c r="D123" s="75" t="s">
        <v>514</v>
      </c>
      <c r="E123" s="75"/>
      <c r="F123" s="18"/>
      <c r="G123" s="18">
        <v>0</v>
      </c>
      <c r="H123" s="18">
        <v>0</v>
      </c>
      <c r="I123" s="18">
        <v>0</v>
      </c>
    </row>
    <row r="124" spans="1:17" ht="17.100000000000001" customHeight="1" x14ac:dyDescent="0.2">
      <c r="A124" s="153" t="s">
        <v>515</v>
      </c>
      <c r="B124" s="154"/>
      <c r="C124" s="154" t="s">
        <v>516</v>
      </c>
      <c r="D124" s="155" t="s">
        <v>517</v>
      </c>
      <c r="E124" s="155"/>
      <c r="F124" s="20"/>
      <c r="G124" s="20">
        <v>0</v>
      </c>
      <c r="H124" s="20">
        <v>0</v>
      </c>
      <c r="I124" s="20">
        <v>0</v>
      </c>
    </row>
    <row r="125" spans="1:17" ht="17.100000000000001" customHeight="1" x14ac:dyDescent="0.2">
      <c r="A125" s="156" t="s">
        <v>334</v>
      </c>
      <c r="B125" s="157"/>
      <c r="C125" s="157" t="s">
        <v>335</v>
      </c>
      <c r="D125" s="75" t="s">
        <v>336</v>
      </c>
      <c r="E125" s="75"/>
      <c r="F125" s="18"/>
      <c r="G125" s="18">
        <v>0</v>
      </c>
      <c r="H125" s="18">
        <v>0</v>
      </c>
      <c r="I125" s="18">
        <v>0</v>
      </c>
    </row>
    <row r="126" spans="1:17" ht="35.1" customHeight="1" x14ac:dyDescent="0.2">
      <c r="A126" s="303" t="s">
        <v>359</v>
      </c>
      <c r="B126" s="304"/>
      <c r="C126" s="158"/>
      <c r="D126" s="158"/>
      <c r="E126" s="159"/>
      <c r="F126" s="160"/>
      <c r="G126" s="161">
        <f>SUM(G98:G125)</f>
        <v>0</v>
      </c>
      <c r="H126" s="161">
        <f>SUM(H98:H125)</f>
        <v>0</v>
      </c>
      <c r="I126" s="161">
        <f>SUM(I98:I125)</f>
        <v>0</v>
      </c>
      <c r="J126" s="170"/>
      <c r="K126" s="170"/>
      <c r="L126" s="170"/>
      <c r="M126" s="170"/>
      <c r="N126" s="170"/>
      <c r="O126" s="170"/>
      <c r="P126" s="170"/>
    </row>
    <row r="127" spans="1:17" s="174" customFormat="1" ht="45" customHeight="1" x14ac:dyDescent="0.2">
      <c r="A127" s="138" t="s">
        <v>397</v>
      </c>
      <c r="B127" s="138"/>
      <c r="C127" s="138"/>
      <c r="D127" s="138"/>
      <c r="E127" s="139"/>
      <c r="F127" s="140"/>
      <c r="G127" s="140"/>
      <c r="H127" s="140"/>
      <c r="I127" s="140"/>
      <c r="J127" s="141"/>
      <c r="K127" s="173"/>
      <c r="L127" s="173"/>
      <c r="M127" s="173"/>
      <c r="N127" s="173"/>
      <c r="O127" s="173"/>
      <c r="P127" s="173"/>
      <c r="Q127" s="173"/>
    </row>
    <row r="128" spans="1:17" ht="105" customHeight="1" x14ac:dyDescent="0.2">
      <c r="A128" s="307" t="s">
        <v>360</v>
      </c>
      <c r="B128" s="308"/>
      <c r="C128" s="152" t="s">
        <v>393</v>
      </c>
      <c r="D128" s="152" t="s">
        <v>55</v>
      </c>
      <c r="E128" s="143" t="s">
        <v>447</v>
      </c>
      <c r="F128" s="144" t="s">
        <v>449</v>
      </c>
      <c r="G128" s="144" t="s">
        <v>450</v>
      </c>
      <c r="H128" s="144" t="s">
        <v>363</v>
      </c>
      <c r="I128" s="144" t="s">
        <v>395</v>
      </c>
      <c r="J128" s="169"/>
      <c r="K128" s="170"/>
      <c r="L128" s="170"/>
      <c r="M128" s="170"/>
      <c r="N128" s="170"/>
      <c r="O128" s="170"/>
      <c r="P128" s="170"/>
      <c r="Q128" s="170"/>
    </row>
    <row r="129" spans="1:17" ht="17.100000000000001" customHeight="1" x14ac:dyDescent="0.2">
      <c r="A129" s="156" t="s">
        <v>297</v>
      </c>
      <c r="B129" s="157"/>
      <c r="C129" s="157" t="s">
        <v>298</v>
      </c>
      <c r="D129" s="155" t="s">
        <v>299</v>
      </c>
      <c r="E129" s="155"/>
      <c r="F129" s="33"/>
      <c r="G129" s="20">
        <v>1622345</v>
      </c>
      <c r="H129" s="20">
        <v>1631</v>
      </c>
      <c r="I129" s="20">
        <v>9</v>
      </c>
      <c r="J129" s="169"/>
      <c r="K129" s="170"/>
      <c r="L129" s="170"/>
      <c r="M129" s="170"/>
      <c r="N129" s="170"/>
      <c r="O129" s="170"/>
      <c r="P129" s="170"/>
      <c r="Q129" s="170"/>
    </row>
    <row r="130" spans="1:17" ht="17.100000000000001" customHeight="1" x14ac:dyDescent="0.2">
      <c r="A130" s="277" t="s">
        <v>267</v>
      </c>
      <c r="B130" s="278"/>
      <c r="C130" s="278" t="s">
        <v>282</v>
      </c>
      <c r="D130" s="155" t="s">
        <v>518</v>
      </c>
      <c r="E130" s="155"/>
      <c r="F130" s="33"/>
      <c r="G130" s="20">
        <v>585078.5</v>
      </c>
      <c r="H130" s="20">
        <v>588</v>
      </c>
      <c r="I130" s="20">
        <v>7</v>
      </c>
      <c r="J130" s="169"/>
      <c r="K130" s="170"/>
      <c r="L130" s="170"/>
      <c r="M130" s="170"/>
      <c r="N130" s="170"/>
      <c r="O130" s="170"/>
      <c r="P130" s="170"/>
      <c r="Q130" s="170"/>
    </row>
    <row r="131" spans="1:17" ht="17.100000000000001" customHeight="1" x14ac:dyDescent="0.2">
      <c r="A131" s="277" t="s">
        <v>283</v>
      </c>
      <c r="B131" s="278"/>
      <c r="C131" s="278" t="s">
        <v>284</v>
      </c>
      <c r="D131" s="155" t="s">
        <v>519</v>
      </c>
      <c r="E131" s="155"/>
      <c r="F131" s="33"/>
      <c r="G131" s="20">
        <v>0</v>
      </c>
      <c r="H131" s="20">
        <v>0</v>
      </c>
      <c r="I131" s="20">
        <v>0</v>
      </c>
      <c r="J131" s="169"/>
      <c r="K131" s="170"/>
      <c r="L131" s="170"/>
      <c r="M131" s="170"/>
      <c r="N131" s="170"/>
      <c r="O131" s="170"/>
      <c r="P131" s="170"/>
      <c r="Q131" s="170"/>
    </row>
    <row r="132" spans="1:17" ht="17.100000000000001" customHeight="1" x14ac:dyDescent="0.2">
      <c r="A132" s="277" t="s">
        <v>322</v>
      </c>
      <c r="B132" s="278"/>
      <c r="C132" s="278" t="s">
        <v>323</v>
      </c>
      <c r="D132" s="155" t="s">
        <v>324</v>
      </c>
      <c r="E132" s="155"/>
      <c r="F132" s="33">
        <v>270</v>
      </c>
      <c r="G132" s="20">
        <v>0</v>
      </c>
      <c r="H132" s="20">
        <v>0</v>
      </c>
      <c r="I132" s="20">
        <v>0</v>
      </c>
      <c r="J132" s="169"/>
      <c r="K132" s="170"/>
      <c r="L132" s="170"/>
      <c r="M132" s="170"/>
      <c r="N132" s="170"/>
      <c r="O132" s="170"/>
      <c r="P132" s="170"/>
      <c r="Q132" s="170"/>
    </row>
    <row r="133" spans="1:17" ht="17.100000000000001" customHeight="1" x14ac:dyDescent="0.2">
      <c r="A133" s="162" t="s">
        <v>285</v>
      </c>
      <c r="B133" s="163"/>
      <c r="C133" s="163" t="s">
        <v>286</v>
      </c>
      <c r="D133" s="75" t="s">
        <v>520</v>
      </c>
      <c r="E133" s="75"/>
      <c r="F133" s="30"/>
      <c r="G133" s="18">
        <v>0</v>
      </c>
      <c r="H133" s="18">
        <v>0</v>
      </c>
      <c r="I133" s="18">
        <v>0</v>
      </c>
      <c r="J133" s="169"/>
      <c r="K133" s="170"/>
      <c r="L133" s="170"/>
      <c r="M133" s="170"/>
      <c r="N133" s="170"/>
      <c r="O133" s="170"/>
      <c r="P133" s="170"/>
      <c r="Q133" s="170"/>
    </row>
    <row r="134" spans="1:17" ht="17.100000000000001" customHeight="1" x14ac:dyDescent="0.2">
      <c r="A134" s="156" t="s">
        <v>287</v>
      </c>
      <c r="B134" s="157"/>
      <c r="C134" s="157" t="s">
        <v>288</v>
      </c>
      <c r="D134" s="155" t="s">
        <v>289</v>
      </c>
      <c r="E134" s="155"/>
      <c r="F134" s="33"/>
      <c r="G134" s="20">
        <v>0</v>
      </c>
      <c r="H134" s="20">
        <v>0</v>
      </c>
      <c r="I134" s="20">
        <v>0</v>
      </c>
      <c r="J134" s="169"/>
      <c r="K134" s="170"/>
      <c r="L134" s="170"/>
      <c r="M134" s="170"/>
      <c r="N134" s="170"/>
      <c r="O134" s="170"/>
      <c r="P134" s="170"/>
      <c r="Q134" s="170"/>
    </row>
    <row r="135" spans="1:17" ht="17.100000000000001" customHeight="1" x14ac:dyDescent="0.2">
      <c r="A135" s="164" t="s">
        <v>451</v>
      </c>
      <c r="B135" s="165"/>
      <c r="C135" s="165" t="s">
        <v>452</v>
      </c>
      <c r="D135" s="75" t="s">
        <v>453</v>
      </c>
      <c r="E135" s="75"/>
      <c r="F135" s="30">
        <v>27325</v>
      </c>
      <c r="G135" s="18">
        <v>0</v>
      </c>
      <c r="H135" s="18">
        <v>0</v>
      </c>
      <c r="I135" s="18">
        <v>0</v>
      </c>
      <c r="J135" s="169"/>
      <c r="K135" s="170"/>
      <c r="L135" s="170"/>
      <c r="M135" s="170"/>
      <c r="N135" s="170"/>
      <c r="O135" s="170"/>
      <c r="P135" s="170"/>
      <c r="Q135" s="170"/>
    </row>
    <row r="136" spans="1:17" ht="35.1" customHeight="1" x14ac:dyDescent="0.2">
      <c r="A136" s="305" t="s">
        <v>359</v>
      </c>
      <c r="B136" s="306"/>
      <c r="C136" s="158"/>
      <c r="D136" s="158"/>
      <c r="E136" s="159"/>
      <c r="F136" s="160"/>
      <c r="G136" s="161">
        <f>SUM(G129:G135)</f>
        <v>2207423.5</v>
      </c>
      <c r="H136" s="161">
        <f>SUM(H129:H135)</f>
        <v>2219</v>
      </c>
      <c r="I136" s="161">
        <f>SUM(I129:I135)</f>
        <v>16</v>
      </c>
      <c r="J136" s="169"/>
      <c r="M136" s="170"/>
      <c r="N136" s="170"/>
      <c r="O136" s="170"/>
      <c r="P136" s="170"/>
      <c r="Q136" s="170"/>
    </row>
    <row r="137" spans="1:17" x14ac:dyDescent="0.2">
      <c r="A137" s="185"/>
      <c r="B137" s="185"/>
      <c r="C137" s="185"/>
      <c r="D137" s="185"/>
      <c r="E137" s="186"/>
      <c r="F137" s="185"/>
      <c r="G137" s="185"/>
      <c r="H137" s="185"/>
      <c r="I137" s="185"/>
      <c r="J137" s="169"/>
      <c r="M137" s="170"/>
      <c r="N137" s="170"/>
      <c r="O137" s="170"/>
      <c r="P137" s="170"/>
      <c r="Q137" s="170"/>
    </row>
    <row r="138" spans="1:17" x14ac:dyDescent="0.2">
      <c r="A138" s="185"/>
      <c r="B138" s="185"/>
      <c r="C138" s="185"/>
      <c r="D138" s="186"/>
      <c r="E138" s="185"/>
      <c r="F138" s="185"/>
      <c r="G138" s="185"/>
      <c r="H138" s="185"/>
      <c r="I138" s="169"/>
      <c r="L138" s="170"/>
      <c r="M138" s="170"/>
      <c r="N138" s="170"/>
      <c r="O138" s="170"/>
      <c r="P138" s="170"/>
    </row>
    <row r="139" spans="1:17" x14ac:dyDescent="0.2">
      <c r="A139" s="185"/>
      <c r="B139" s="185"/>
      <c r="C139" s="185"/>
      <c r="D139" s="186"/>
      <c r="E139" s="185"/>
      <c r="F139" s="185">
        <f>F95+F51+F22+F13</f>
        <v>29660704218.420006</v>
      </c>
      <c r="G139" s="185">
        <f>G95+G51+G22+G13+G136</f>
        <v>347444525.00999999</v>
      </c>
      <c r="H139" s="185">
        <f t="shared" ref="H139:I139" si="0">H95+H51+H22+H13+H136</f>
        <v>11177145</v>
      </c>
      <c r="I139" s="185">
        <f t="shared" si="0"/>
        <v>50407</v>
      </c>
      <c r="L139" s="170"/>
      <c r="M139" s="170"/>
      <c r="N139" s="170"/>
      <c r="O139" s="170"/>
      <c r="P139" s="170"/>
    </row>
    <row r="140" spans="1:17" x14ac:dyDescent="0.2">
      <c r="A140" s="185"/>
      <c r="B140" s="185"/>
      <c r="C140" s="185"/>
      <c r="D140" s="186"/>
      <c r="E140" s="185"/>
      <c r="F140" s="185">
        <f>F139-'Kapitalizacija, Capitalisation'!F13</f>
        <v>0</v>
      </c>
      <c r="G140" s="185">
        <f>G139-'1. stran,1 page'!F11</f>
        <v>0</v>
      </c>
      <c r="H140" s="185"/>
      <c r="I140" s="169">
        <f>I139-'1. stran,1 page'!G11</f>
        <v>0</v>
      </c>
    </row>
    <row r="141" spans="1:17" x14ac:dyDescent="0.2">
      <c r="A141" s="185"/>
      <c r="B141" s="185"/>
      <c r="C141" s="185"/>
      <c r="D141" s="186"/>
      <c r="E141" s="185"/>
      <c r="F141" s="185"/>
      <c r="G141" s="185"/>
      <c r="H141" s="185"/>
      <c r="I141" s="169"/>
    </row>
    <row r="142" spans="1:17" x14ac:dyDescent="0.2">
      <c r="A142" s="185"/>
      <c r="B142" s="185"/>
      <c r="C142" s="185"/>
      <c r="D142" s="186"/>
      <c r="E142" s="185"/>
      <c r="F142" s="185"/>
      <c r="G142" s="185"/>
      <c r="H142" s="185"/>
      <c r="I142" s="169"/>
    </row>
    <row r="143" spans="1:17" x14ac:dyDescent="0.2">
      <c r="A143" s="185"/>
      <c r="B143" s="185"/>
      <c r="C143" s="185"/>
      <c r="D143" s="186"/>
      <c r="E143" s="185"/>
      <c r="F143" s="185"/>
      <c r="G143" s="185"/>
      <c r="H143" s="185"/>
      <c r="I143" s="169"/>
    </row>
    <row r="144" spans="1:17" x14ac:dyDescent="0.2">
      <c r="A144" s="185"/>
      <c r="B144" s="185"/>
      <c r="C144" s="185"/>
      <c r="D144" s="186"/>
      <c r="E144" s="185"/>
      <c r="F144" s="185"/>
      <c r="G144" s="185"/>
      <c r="H144" s="185"/>
      <c r="I144" s="169"/>
      <c r="K144" s="168"/>
    </row>
    <row r="145" spans="1:16" x14ac:dyDescent="0.2">
      <c r="A145" s="185"/>
      <c r="B145" s="185"/>
      <c r="C145" s="185"/>
      <c r="D145" s="186"/>
      <c r="E145" s="185"/>
      <c r="F145" s="185"/>
      <c r="G145" s="185"/>
      <c r="H145" s="185"/>
      <c r="I145" s="169"/>
      <c r="K145" s="168"/>
      <c r="L145" s="169"/>
      <c r="M145" s="169"/>
      <c r="N145" s="169"/>
    </row>
    <row r="146" spans="1:16" x14ac:dyDescent="0.2">
      <c r="A146" s="185"/>
      <c r="B146" s="185"/>
      <c r="C146" s="185"/>
      <c r="D146" s="186"/>
      <c r="E146" s="185"/>
      <c r="F146" s="185"/>
      <c r="G146" s="185"/>
      <c r="H146" s="185"/>
      <c r="I146" s="169"/>
      <c r="K146" s="168"/>
      <c r="L146" s="169"/>
      <c r="M146" s="169"/>
      <c r="N146" s="169"/>
      <c r="O146" s="168"/>
      <c r="P146" s="170"/>
    </row>
    <row r="147" spans="1:16" x14ac:dyDescent="0.2">
      <c r="A147" s="185"/>
      <c r="B147" s="185"/>
      <c r="C147" s="185"/>
      <c r="D147" s="186"/>
      <c r="E147" s="185"/>
      <c r="F147" s="185"/>
      <c r="G147" s="185"/>
      <c r="H147" s="185"/>
      <c r="I147" s="169"/>
      <c r="K147" s="168"/>
      <c r="L147" s="169"/>
      <c r="M147" s="169"/>
      <c r="N147" s="169"/>
      <c r="O147" s="168"/>
      <c r="P147" s="170"/>
    </row>
    <row r="148" spans="1:16" x14ac:dyDescent="0.2">
      <c r="A148" s="185"/>
      <c r="B148" s="185"/>
      <c r="C148" s="185"/>
      <c r="D148" s="186"/>
      <c r="E148" s="185"/>
      <c r="F148" s="185"/>
      <c r="G148" s="185"/>
      <c r="H148" s="185"/>
      <c r="I148" s="169"/>
      <c r="K148" s="168"/>
      <c r="L148" s="169"/>
      <c r="M148" s="169"/>
      <c r="N148" s="169"/>
      <c r="O148" s="168"/>
      <c r="P148" s="170"/>
    </row>
    <row r="149" spans="1:16" x14ac:dyDescent="0.2">
      <c r="K149" s="168"/>
      <c r="L149" s="169"/>
      <c r="M149" s="169"/>
      <c r="N149" s="169"/>
      <c r="O149" s="168"/>
      <c r="P149" s="170"/>
    </row>
    <row r="150" spans="1:16" x14ac:dyDescent="0.2">
      <c r="K150" s="168"/>
      <c r="L150" s="169"/>
      <c r="M150" s="169"/>
      <c r="N150" s="169"/>
      <c r="O150" s="168"/>
      <c r="P150" s="170"/>
    </row>
    <row r="151" spans="1:16" x14ac:dyDescent="0.2">
      <c r="K151" s="168"/>
      <c r="L151" s="169"/>
      <c r="M151" s="169"/>
      <c r="N151" s="169"/>
      <c r="O151" s="168"/>
      <c r="P151" s="170"/>
    </row>
    <row r="152" spans="1:16" x14ac:dyDescent="0.2">
      <c r="K152" s="168"/>
      <c r="L152" s="169"/>
      <c r="M152" s="169"/>
      <c r="N152" s="169"/>
      <c r="O152" s="168"/>
      <c r="P152" s="170"/>
    </row>
    <row r="153" spans="1:16" x14ac:dyDescent="0.2">
      <c r="K153" s="168"/>
      <c r="L153" s="169"/>
      <c r="M153" s="169"/>
      <c r="N153" s="169"/>
      <c r="O153" s="168"/>
      <c r="P153" s="170"/>
    </row>
    <row r="154" spans="1:16" x14ac:dyDescent="0.2">
      <c r="J154" s="184"/>
      <c r="K154" s="168"/>
      <c r="L154" s="169"/>
      <c r="M154" s="169"/>
      <c r="N154" s="169"/>
      <c r="O154" s="168"/>
      <c r="P154" s="170"/>
    </row>
    <row r="155" spans="1:16" x14ac:dyDescent="0.2">
      <c r="J155" s="184"/>
      <c r="K155" s="168"/>
      <c r="L155" s="169"/>
      <c r="M155" s="169"/>
      <c r="N155" s="169"/>
      <c r="O155" s="168"/>
      <c r="P155" s="170"/>
    </row>
    <row r="156" spans="1:16" x14ac:dyDescent="0.2">
      <c r="J156" s="184"/>
      <c r="K156" s="168"/>
      <c r="L156" s="169"/>
      <c r="M156" s="169"/>
      <c r="N156" s="169"/>
      <c r="O156" s="168"/>
      <c r="P156" s="170"/>
    </row>
    <row r="157" spans="1:16" x14ac:dyDescent="0.2">
      <c r="J157" s="184"/>
      <c r="K157" s="168"/>
      <c r="L157" s="169"/>
      <c r="M157" s="169"/>
      <c r="N157" s="169"/>
      <c r="O157" s="168"/>
      <c r="P157" s="170"/>
    </row>
    <row r="158" spans="1:16" x14ac:dyDescent="0.2">
      <c r="J158" s="184"/>
      <c r="K158" s="168"/>
      <c r="L158" s="169"/>
      <c r="M158" s="169"/>
      <c r="N158" s="169"/>
      <c r="O158" s="168"/>
      <c r="P158" s="170"/>
    </row>
    <row r="159" spans="1:16" x14ac:dyDescent="0.2">
      <c r="J159" s="184"/>
      <c r="K159" s="168"/>
      <c r="L159" s="169"/>
      <c r="M159" s="169"/>
      <c r="N159" s="169"/>
      <c r="O159" s="168"/>
      <c r="P159" s="170"/>
    </row>
    <row r="160" spans="1:16" x14ac:dyDescent="0.2">
      <c r="J160" s="184"/>
      <c r="K160" s="168"/>
      <c r="L160" s="169"/>
      <c r="M160" s="169"/>
      <c r="N160" s="169"/>
      <c r="O160" s="168"/>
      <c r="P160" s="170"/>
    </row>
    <row r="161" spans="9:16" x14ac:dyDescent="0.2">
      <c r="J161" s="184"/>
      <c r="K161" s="168"/>
      <c r="L161" s="169"/>
      <c r="M161" s="169"/>
      <c r="N161" s="169"/>
      <c r="O161" s="168"/>
      <c r="P161" s="170"/>
    </row>
    <row r="162" spans="9:16" x14ac:dyDescent="0.2">
      <c r="J162" s="184"/>
      <c r="K162" s="168"/>
      <c r="L162" s="169"/>
      <c r="M162" s="169"/>
      <c r="N162" s="169"/>
      <c r="O162" s="168"/>
      <c r="P162" s="170"/>
    </row>
    <row r="163" spans="9:16" x14ac:dyDescent="0.2">
      <c r="J163" s="184"/>
      <c r="K163" s="168"/>
      <c r="L163" s="169"/>
      <c r="M163" s="169"/>
      <c r="N163" s="169"/>
      <c r="O163" s="168"/>
      <c r="P163" s="170"/>
    </row>
    <row r="164" spans="9:16" x14ac:dyDescent="0.2">
      <c r="I164" s="169"/>
      <c r="J164" s="184"/>
      <c r="K164" s="168"/>
      <c r="L164" s="169"/>
      <c r="M164" s="169"/>
      <c r="N164" s="169"/>
      <c r="O164" s="168"/>
      <c r="P164" s="170"/>
    </row>
    <row r="165" spans="9:16" x14ac:dyDescent="0.2">
      <c r="I165" s="169"/>
      <c r="J165" s="184"/>
      <c r="K165" s="168"/>
      <c r="L165" s="169"/>
      <c r="M165" s="169"/>
      <c r="N165" s="169"/>
      <c r="O165" s="168"/>
      <c r="P165" s="170"/>
    </row>
    <row r="166" spans="9:16" x14ac:dyDescent="0.2">
      <c r="I166" s="169"/>
      <c r="J166" s="184"/>
      <c r="K166" s="168"/>
      <c r="L166" s="169"/>
      <c r="M166" s="169"/>
      <c r="N166" s="169"/>
      <c r="O166" s="168"/>
      <c r="P166" s="170"/>
    </row>
    <row r="167" spans="9:16" x14ac:dyDescent="0.2">
      <c r="I167" s="169"/>
      <c r="J167" s="184"/>
      <c r="K167" s="168"/>
      <c r="L167" s="169"/>
      <c r="M167" s="169"/>
      <c r="N167" s="169"/>
      <c r="O167" s="168"/>
      <c r="P167" s="170"/>
    </row>
    <row r="168" spans="9:16" x14ac:dyDescent="0.2">
      <c r="I168" s="169"/>
      <c r="J168" s="184"/>
      <c r="K168" s="168"/>
      <c r="L168" s="169"/>
      <c r="M168" s="169"/>
      <c r="N168" s="169"/>
      <c r="O168" s="168"/>
      <c r="P168" s="170"/>
    </row>
    <row r="169" spans="9:16" x14ac:dyDescent="0.2">
      <c r="I169" s="169"/>
      <c r="J169" s="184"/>
      <c r="K169" s="168"/>
      <c r="L169" s="169"/>
      <c r="M169" s="169"/>
      <c r="N169" s="169"/>
      <c r="O169" s="168"/>
      <c r="P169" s="170"/>
    </row>
    <row r="170" spans="9:16" x14ac:dyDescent="0.2">
      <c r="I170" s="169"/>
      <c r="J170" s="184"/>
      <c r="K170" s="168"/>
      <c r="L170" s="169"/>
      <c r="M170" s="169"/>
      <c r="N170" s="169"/>
      <c r="O170" s="168"/>
      <c r="P170" s="170"/>
    </row>
    <row r="171" spans="9:16" x14ac:dyDescent="0.2">
      <c r="I171" s="169"/>
      <c r="J171" s="184"/>
      <c r="K171" s="168"/>
      <c r="L171" s="169"/>
      <c r="M171" s="169"/>
      <c r="N171" s="169"/>
      <c r="O171" s="168"/>
      <c r="P171" s="170"/>
    </row>
    <row r="172" spans="9:16" x14ac:dyDescent="0.2">
      <c r="I172" s="169"/>
      <c r="J172" s="184"/>
      <c r="K172" s="168"/>
      <c r="L172" s="169"/>
      <c r="M172" s="169"/>
      <c r="N172" s="169"/>
      <c r="O172" s="168"/>
      <c r="P172" s="170"/>
    </row>
    <row r="173" spans="9:16" x14ac:dyDescent="0.2">
      <c r="I173" s="169"/>
      <c r="J173" s="184"/>
      <c r="K173" s="168"/>
      <c r="L173" s="169"/>
      <c r="M173" s="169"/>
      <c r="N173" s="169"/>
      <c r="O173" s="168"/>
      <c r="P173" s="170"/>
    </row>
    <row r="174" spans="9:16" x14ac:dyDescent="0.2">
      <c r="I174" s="169"/>
      <c r="J174" s="184"/>
      <c r="K174" s="168"/>
      <c r="L174" s="169"/>
      <c r="M174" s="169"/>
      <c r="N174" s="169"/>
      <c r="O174" s="168"/>
      <c r="P174" s="170"/>
    </row>
    <row r="175" spans="9:16" x14ac:dyDescent="0.2">
      <c r="I175" s="169"/>
      <c r="J175" s="184"/>
      <c r="K175" s="168"/>
      <c r="L175" s="169"/>
      <c r="M175" s="169"/>
      <c r="N175" s="169"/>
      <c r="O175" s="168"/>
      <c r="P175" s="170"/>
    </row>
    <row r="176" spans="9:16" x14ac:dyDescent="0.2">
      <c r="I176" s="169"/>
      <c r="J176" s="184"/>
      <c r="K176" s="168"/>
      <c r="L176" s="169"/>
      <c r="M176" s="169"/>
      <c r="N176" s="169"/>
      <c r="O176" s="168"/>
      <c r="P176" s="170"/>
    </row>
    <row r="177" spans="9:16" x14ac:dyDescent="0.2">
      <c r="I177" s="169"/>
      <c r="J177" s="184"/>
      <c r="K177" s="168"/>
      <c r="L177" s="169"/>
      <c r="M177" s="169"/>
      <c r="N177" s="169"/>
      <c r="O177" s="168"/>
      <c r="P177" s="170"/>
    </row>
    <row r="178" spans="9:16" x14ac:dyDescent="0.2">
      <c r="I178" s="169"/>
      <c r="J178" s="184"/>
      <c r="K178" s="168"/>
      <c r="L178" s="169"/>
      <c r="M178" s="169"/>
      <c r="N178" s="169"/>
      <c r="O178" s="168"/>
      <c r="P178" s="170"/>
    </row>
    <row r="179" spans="9:16" x14ac:dyDescent="0.2">
      <c r="I179" s="169"/>
      <c r="J179" s="184"/>
      <c r="K179" s="168"/>
      <c r="L179" s="169"/>
      <c r="M179" s="169"/>
      <c r="N179" s="169"/>
      <c r="O179" s="168"/>
      <c r="P179" s="170"/>
    </row>
    <row r="180" spans="9:16" x14ac:dyDescent="0.2">
      <c r="I180" s="169"/>
      <c r="J180" s="184"/>
      <c r="K180" s="168"/>
      <c r="L180" s="169"/>
      <c r="M180" s="169"/>
      <c r="N180" s="169"/>
      <c r="O180" s="168"/>
      <c r="P180" s="170"/>
    </row>
    <row r="181" spans="9:16" x14ac:dyDescent="0.2">
      <c r="I181" s="169"/>
      <c r="J181" s="184"/>
      <c r="K181" s="168"/>
      <c r="L181" s="169"/>
      <c r="M181" s="169"/>
      <c r="N181" s="169"/>
      <c r="O181" s="168"/>
      <c r="P181" s="170"/>
    </row>
    <row r="182" spans="9:16" x14ac:dyDescent="0.2">
      <c r="I182" s="169"/>
      <c r="J182" s="184"/>
      <c r="K182" s="168"/>
      <c r="L182" s="169"/>
      <c r="M182" s="169"/>
      <c r="N182" s="169"/>
      <c r="O182" s="168"/>
      <c r="P182" s="170"/>
    </row>
    <row r="183" spans="9:16" x14ac:dyDescent="0.2">
      <c r="I183" s="169"/>
      <c r="J183" s="184"/>
      <c r="K183" s="168"/>
      <c r="L183" s="169"/>
      <c r="M183" s="169"/>
      <c r="N183" s="169"/>
      <c r="O183" s="168"/>
      <c r="P183" s="170"/>
    </row>
    <row r="184" spans="9:16" x14ac:dyDescent="0.2">
      <c r="I184" s="169"/>
      <c r="J184" s="184"/>
      <c r="L184" s="169"/>
      <c r="M184" s="169"/>
      <c r="N184" s="169"/>
      <c r="O184" s="168"/>
      <c r="P184" s="170"/>
    </row>
    <row r="185" spans="9:16" x14ac:dyDescent="0.2">
      <c r="I185" s="169"/>
      <c r="J185" s="184"/>
      <c r="O185" s="168"/>
      <c r="P185" s="170"/>
    </row>
    <row r="186" spans="9:16" x14ac:dyDescent="0.2">
      <c r="I186" s="169"/>
      <c r="J186" s="184"/>
    </row>
    <row r="187" spans="9:16" x14ac:dyDescent="0.2">
      <c r="I187" s="169"/>
      <c r="J187" s="184"/>
    </row>
    <row r="188" spans="9:16" x14ac:dyDescent="0.2">
      <c r="I188" s="169"/>
      <c r="J188" s="184"/>
      <c r="K188" s="170"/>
      <c r="L188" s="170"/>
      <c r="M188" s="170"/>
      <c r="N188" s="170"/>
      <c r="O188" s="170"/>
      <c r="P188" s="170"/>
    </row>
    <row r="189" spans="9:16" x14ac:dyDescent="0.2">
      <c r="I189" s="169"/>
      <c r="J189" s="184"/>
      <c r="K189" s="170"/>
      <c r="L189" s="170"/>
      <c r="M189" s="170"/>
      <c r="N189" s="170"/>
      <c r="O189" s="170"/>
      <c r="P189" s="170"/>
    </row>
    <row r="190" spans="9:16" x14ac:dyDescent="0.2">
      <c r="I190" s="169"/>
      <c r="J190" s="184"/>
      <c r="K190" s="170"/>
      <c r="L190" s="170"/>
      <c r="M190" s="170"/>
      <c r="N190" s="170"/>
      <c r="O190" s="170"/>
      <c r="P190" s="170"/>
    </row>
    <row r="191" spans="9:16" x14ac:dyDescent="0.2">
      <c r="I191" s="169"/>
      <c r="J191" s="184"/>
      <c r="K191" s="170"/>
      <c r="L191" s="170"/>
      <c r="M191" s="170"/>
      <c r="N191" s="170"/>
      <c r="O191" s="170"/>
      <c r="P191" s="170"/>
    </row>
    <row r="192" spans="9:16" x14ac:dyDescent="0.2">
      <c r="I192" s="169"/>
      <c r="J192" s="184"/>
      <c r="K192" s="170"/>
      <c r="L192" s="170"/>
      <c r="M192" s="170"/>
      <c r="N192" s="170"/>
      <c r="O192" s="170"/>
      <c r="P192" s="170"/>
    </row>
    <row r="193" spans="9:16" x14ac:dyDescent="0.2">
      <c r="I193" s="169"/>
      <c r="J193" s="184"/>
      <c r="K193" s="170"/>
      <c r="L193" s="170"/>
      <c r="M193" s="170"/>
      <c r="N193" s="170"/>
      <c r="O193" s="170"/>
      <c r="P193" s="170"/>
    </row>
    <row r="194" spans="9:16" x14ac:dyDescent="0.2">
      <c r="I194" s="169"/>
      <c r="K194" s="170"/>
      <c r="L194" s="170"/>
      <c r="M194" s="170"/>
      <c r="N194" s="170"/>
      <c r="O194" s="170"/>
      <c r="P194" s="170"/>
    </row>
  </sheetData>
  <mergeCells count="9">
    <mergeCell ref="A126:B126"/>
    <mergeCell ref="A136:B136"/>
    <mergeCell ref="A128:B128"/>
    <mergeCell ref="A1:I1"/>
    <mergeCell ref="A97:B97"/>
    <mergeCell ref="A15:B15"/>
    <mergeCell ref="A52:I52"/>
    <mergeCell ref="A2:B2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2" manualBreakCount="2">
    <brk id="51" max="8" man="1"/>
    <brk id="95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88"/>
      <c r="B1" s="189"/>
      <c r="C1" s="189"/>
      <c r="D1" s="190"/>
      <c r="E1" s="190"/>
    </row>
    <row r="2" spans="1:10" ht="18" x14ac:dyDescent="0.25">
      <c r="A2" s="191"/>
      <c r="B2" s="191"/>
      <c r="C2" s="191"/>
      <c r="D2" s="191"/>
      <c r="E2" s="191"/>
    </row>
    <row r="3" spans="1:10" ht="80.099999999999994" customHeight="1" x14ac:dyDescent="0.2">
      <c r="A3" s="192" t="s">
        <v>401</v>
      </c>
      <c r="B3" s="269" t="s">
        <v>438</v>
      </c>
      <c r="C3" s="269" t="s">
        <v>439</v>
      </c>
      <c r="D3" s="257"/>
      <c r="E3" s="257"/>
    </row>
    <row r="4" spans="1:10" x14ac:dyDescent="0.2">
      <c r="A4" s="193" t="s">
        <v>229</v>
      </c>
      <c r="B4" s="194">
        <v>207465460.75999999</v>
      </c>
      <c r="C4" s="270">
        <v>0.29859999999999998</v>
      </c>
    </row>
    <row r="5" spans="1:10" x14ac:dyDescent="0.2">
      <c r="A5" s="195" t="s">
        <v>290</v>
      </c>
      <c r="B5" s="196">
        <v>76830282.510000005</v>
      </c>
      <c r="C5" s="271">
        <v>0.1106</v>
      </c>
    </row>
    <row r="6" spans="1:10" x14ac:dyDescent="0.2">
      <c r="A6" s="197" t="s">
        <v>521</v>
      </c>
      <c r="B6" s="198">
        <v>64752748.25</v>
      </c>
      <c r="C6" s="272">
        <v>9.3200000000000005E-2</v>
      </c>
    </row>
    <row r="7" spans="1:10" x14ac:dyDescent="0.2">
      <c r="A7" s="195" t="s">
        <v>233</v>
      </c>
      <c r="B7" s="196">
        <v>62815312.460000001</v>
      </c>
      <c r="C7" s="271">
        <v>9.0399999999999994E-2</v>
      </c>
    </row>
    <row r="8" spans="1:10" x14ac:dyDescent="0.2">
      <c r="A8" s="197" t="s">
        <v>230</v>
      </c>
      <c r="B8" s="198">
        <v>56967013.140000001</v>
      </c>
      <c r="C8" s="272">
        <v>8.2000000000000003E-2</v>
      </c>
    </row>
    <row r="9" spans="1:10" x14ac:dyDescent="0.2">
      <c r="A9" s="199" t="s">
        <v>231</v>
      </c>
      <c r="B9" s="196">
        <v>48290678.68</v>
      </c>
      <c r="C9" s="271">
        <v>6.9500000000000006E-2</v>
      </c>
    </row>
    <row r="10" spans="1:10" x14ac:dyDescent="0.2">
      <c r="A10" s="197" t="s">
        <v>232</v>
      </c>
      <c r="B10" s="198">
        <v>41303931.840000004</v>
      </c>
      <c r="C10" s="272">
        <v>5.9400000000000001E-2</v>
      </c>
    </row>
    <row r="11" spans="1:10" x14ac:dyDescent="0.2">
      <c r="A11" s="199" t="s">
        <v>291</v>
      </c>
      <c r="B11" s="258">
        <v>38153256.979999997</v>
      </c>
      <c r="C11" s="271">
        <v>5.4899999999999997E-2</v>
      </c>
    </row>
    <row r="12" spans="1:10" x14ac:dyDescent="0.2">
      <c r="A12" s="197" t="s">
        <v>304</v>
      </c>
      <c r="B12" s="198">
        <v>34774570.710000001</v>
      </c>
      <c r="C12" s="272">
        <v>0.05</v>
      </c>
      <c r="E12" s="45"/>
      <c r="F12" s="45"/>
      <c r="G12" s="45"/>
      <c r="H12" s="45"/>
      <c r="I12" s="45"/>
      <c r="J12" s="45"/>
    </row>
    <row r="13" spans="1:10" x14ac:dyDescent="0.2">
      <c r="A13" s="195" t="s">
        <v>522</v>
      </c>
      <c r="B13" s="196">
        <v>18949083.989999998</v>
      </c>
      <c r="C13" s="271">
        <v>2.7300000000000001E-2</v>
      </c>
      <c r="E13" s="45"/>
      <c r="F13" s="45"/>
      <c r="G13" s="45"/>
      <c r="H13" s="45"/>
      <c r="I13" s="45"/>
      <c r="J13" s="45"/>
    </row>
    <row r="14" spans="1:10" ht="25.5" x14ac:dyDescent="0.2">
      <c r="A14" s="200" t="s">
        <v>454</v>
      </c>
      <c r="B14" s="201">
        <v>44586710.700000003</v>
      </c>
      <c r="C14" s="273">
        <v>6.4199999999999993E-2</v>
      </c>
      <c r="E14" s="45"/>
      <c r="F14" s="45"/>
      <c r="G14" s="45"/>
      <c r="H14" s="45"/>
      <c r="I14" s="45"/>
      <c r="J14" s="45"/>
    </row>
    <row r="15" spans="1:10" ht="25.5" x14ac:dyDescent="0.2">
      <c r="A15" s="202" t="s">
        <v>402</v>
      </c>
      <c r="B15" s="203">
        <f>SUM(B4:B14)</f>
        <v>694889050.0200001</v>
      </c>
      <c r="C15" s="274">
        <f>SUM(C4:C14)</f>
        <v>1.0001</v>
      </c>
      <c r="E15" s="45"/>
      <c r="F15" s="45"/>
      <c r="G15" s="45"/>
      <c r="H15" s="45"/>
      <c r="I15" s="45"/>
      <c r="J15" s="45"/>
    </row>
    <row r="16" spans="1:10" ht="15" x14ac:dyDescent="0.2">
      <c r="A16" s="101"/>
      <c r="B16" s="204"/>
      <c r="C16" s="101"/>
      <c r="E16" s="45"/>
      <c r="F16" s="45"/>
      <c r="G16" s="45"/>
      <c r="H16" s="45"/>
      <c r="I16" s="45"/>
      <c r="J16" s="45"/>
    </row>
    <row r="17" spans="2:10" x14ac:dyDescent="0.2">
      <c r="B17" s="205"/>
      <c r="E17" s="206"/>
      <c r="F17" s="45"/>
      <c r="G17" s="45"/>
      <c r="H17" s="46"/>
      <c r="I17" s="45"/>
      <c r="J17" s="45"/>
    </row>
    <row r="18" spans="2:10" x14ac:dyDescent="0.2">
      <c r="B18" s="205"/>
      <c r="E18" s="45"/>
      <c r="F18" s="206"/>
      <c r="G18" s="45"/>
      <c r="H18" s="45"/>
      <c r="I18" s="45"/>
      <c r="J18" s="45"/>
    </row>
    <row r="19" spans="2:10" x14ac:dyDescent="0.2">
      <c r="E19" s="45"/>
      <c r="F19" s="45"/>
      <c r="G19" s="45"/>
      <c r="H19" s="45"/>
      <c r="I19" s="45"/>
      <c r="J19" s="45"/>
    </row>
    <row r="20" spans="2:10" x14ac:dyDescent="0.2">
      <c r="E20" s="45"/>
      <c r="F20" s="45"/>
      <c r="G20" s="45"/>
      <c r="H20" s="45"/>
      <c r="I20" s="45"/>
      <c r="J20" s="45"/>
    </row>
    <row r="21" spans="2:10" x14ac:dyDescent="0.2">
      <c r="E21" s="45"/>
      <c r="F21" s="45"/>
      <c r="G21" s="45"/>
      <c r="H21" s="45"/>
      <c r="I21" s="45"/>
      <c r="J21" s="45"/>
    </row>
    <row r="22" spans="2:10" x14ac:dyDescent="0.2">
      <c r="E22" s="45"/>
      <c r="F22" s="45"/>
      <c r="G22" s="45"/>
      <c r="H22" s="45"/>
      <c r="I22" s="45"/>
      <c r="J22" s="45"/>
    </row>
    <row r="23" spans="2:10" x14ac:dyDescent="0.2">
      <c r="E23" s="45"/>
      <c r="F23" s="45"/>
      <c r="G23" s="45"/>
      <c r="H23" s="45"/>
      <c r="I23" s="45"/>
      <c r="J23" s="45"/>
    </row>
    <row r="24" spans="2:10" x14ac:dyDescent="0.2">
      <c r="E24" s="45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7"/>
  <sheetViews>
    <sheetView view="pageBreakPreview" zoomScale="90" zoomScaleNormal="90" zoomScaleSheetLayoutView="90" workbookViewId="0">
      <selection activeCell="E61" sqref="E61"/>
    </sheetView>
  </sheetViews>
  <sheetFormatPr defaultRowHeight="15" x14ac:dyDescent="0.2"/>
  <cols>
    <col min="1" max="1" width="95.140625" style="251" customWidth="1"/>
    <col min="2" max="4" width="20.7109375" style="251" customWidth="1"/>
    <col min="5" max="5" width="20.7109375" style="252" customWidth="1"/>
    <col min="6" max="16384" width="9.140625" style="101"/>
  </cols>
  <sheetData>
    <row r="1" spans="1:7" ht="99.95" customHeight="1" x14ac:dyDescent="0.2">
      <c r="A1" s="316"/>
      <c r="B1" s="317"/>
      <c r="C1" s="317"/>
      <c r="D1" s="317"/>
      <c r="E1" s="317"/>
      <c r="F1" s="207"/>
      <c r="G1" s="208"/>
    </row>
    <row r="2" spans="1:7" x14ac:dyDescent="0.2">
      <c r="A2" s="209"/>
      <c r="B2" s="210"/>
      <c r="C2" s="210"/>
      <c r="D2" s="210"/>
      <c r="E2" s="211"/>
      <c r="F2" s="212"/>
      <c r="G2" s="208"/>
    </row>
    <row r="3" spans="1:7" ht="50.1" customHeight="1" x14ac:dyDescent="0.2">
      <c r="A3" s="296" t="s">
        <v>403</v>
      </c>
      <c r="B3" s="296"/>
      <c r="C3" s="301"/>
      <c r="D3" s="301"/>
      <c r="E3" s="301"/>
      <c r="F3" s="208"/>
      <c r="G3" s="213"/>
    </row>
    <row r="4" spans="1:7" ht="60" customHeight="1" x14ac:dyDescent="0.2">
      <c r="A4" s="214" t="s">
        <v>404</v>
      </c>
      <c r="B4" s="152" t="s">
        <v>431</v>
      </c>
      <c r="C4" s="152" t="s">
        <v>432</v>
      </c>
      <c r="D4" s="152" t="s">
        <v>433</v>
      </c>
      <c r="E4" s="215" t="s">
        <v>434</v>
      </c>
      <c r="F4" s="208"/>
      <c r="G4" s="208"/>
    </row>
    <row r="5" spans="1:7" x14ac:dyDescent="0.2">
      <c r="A5" s="216" t="s">
        <v>276</v>
      </c>
      <c r="B5" s="217" t="s">
        <v>277</v>
      </c>
      <c r="C5" s="218" t="s">
        <v>292</v>
      </c>
      <c r="D5" s="218" t="s">
        <v>293</v>
      </c>
      <c r="E5" s="219">
        <v>42760</v>
      </c>
      <c r="F5" s="208"/>
      <c r="G5" s="208"/>
    </row>
    <row r="6" spans="1:7" ht="30" x14ac:dyDescent="0.2">
      <c r="A6" s="220" t="s">
        <v>297</v>
      </c>
      <c r="B6" s="221" t="s">
        <v>298</v>
      </c>
      <c r="C6" s="222" t="s">
        <v>300</v>
      </c>
      <c r="D6" s="222" t="s">
        <v>293</v>
      </c>
      <c r="E6" s="223">
        <v>42767</v>
      </c>
      <c r="F6" s="208"/>
      <c r="G6" s="208"/>
    </row>
    <row r="7" spans="1:7" x14ac:dyDescent="0.2">
      <c r="A7" s="216" t="s">
        <v>318</v>
      </c>
      <c r="B7" s="217" t="s">
        <v>319</v>
      </c>
      <c r="C7" s="218" t="s">
        <v>292</v>
      </c>
      <c r="D7" s="218" t="s">
        <v>293</v>
      </c>
      <c r="E7" s="219">
        <v>42919</v>
      </c>
      <c r="F7" s="208"/>
      <c r="G7" s="208"/>
    </row>
    <row r="8" spans="1:7" ht="30" x14ac:dyDescent="0.2">
      <c r="A8" s="220" t="s">
        <v>322</v>
      </c>
      <c r="B8" s="221" t="s">
        <v>323</v>
      </c>
      <c r="C8" s="222" t="s">
        <v>300</v>
      </c>
      <c r="D8" s="222" t="s">
        <v>293</v>
      </c>
      <c r="E8" s="223">
        <v>42922</v>
      </c>
      <c r="F8" s="208"/>
      <c r="G8" s="208"/>
    </row>
    <row r="9" spans="1:7" x14ac:dyDescent="0.2">
      <c r="A9" s="216" t="s">
        <v>325</v>
      </c>
      <c r="B9" s="217" t="s">
        <v>326</v>
      </c>
      <c r="C9" s="222" t="s">
        <v>292</v>
      </c>
      <c r="D9" s="222" t="s">
        <v>293</v>
      </c>
      <c r="E9" s="223">
        <v>42972</v>
      </c>
      <c r="F9" s="208"/>
      <c r="G9" s="208"/>
    </row>
    <row r="10" spans="1:7" ht="30" x14ac:dyDescent="0.2">
      <c r="A10" s="220" t="s">
        <v>451</v>
      </c>
      <c r="B10" s="221" t="s">
        <v>452</v>
      </c>
      <c r="C10" s="222" t="s">
        <v>300</v>
      </c>
      <c r="D10" s="222" t="s">
        <v>293</v>
      </c>
      <c r="E10" s="223">
        <v>43097</v>
      </c>
      <c r="F10" s="208"/>
      <c r="G10" s="208"/>
    </row>
    <row r="11" spans="1:7" s="226" customFormat="1" x14ac:dyDescent="0.2">
      <c r="A11" s="224"/>
      <c r="B11" s="225"/>
      <c r="C11" s="225"/>
      <c r="D11" s="225"/>
      <c r="E11" s="225"/>
      <c r="F11" s="225"/>
      <c r="G11" s="225"/>
    </row>
    <row r="12" spans="1:7" ht="50.1" customHeight="1" x14ac:dyDescent="0.2">
      <c r="A12" s="296" t="s">
        <v>407</v>
      </c>
      <c r="B12" s="296"/>
      <c r="C12" s="314"/>
      <c r="D12" s="315"/>
      <c r="E12" s="296"/>
      <c r="F12" s="208"/>
      <c r="G12" s="208"/>
    </row>
    <row r="13" spans="1:7" ht="60" customHeight="1" x14ac:dyDescent="0.2">
      <c r="A13" s="214" t="s">
        <v>404</v>
      </c>
      <c r="B13" s="152" t="s">
        <v>405</v>
      </c>
      <c r="C13" s="259" t="s">
        <v>337</v>
      </c>
      <c r="D13" s="259" t="s">
        <v>406</v>
      </c>
      <c r="E13" s="260" t="s">
        <v>408</v>
      </c>
      <c r="F13" s="208"/>
      <c r="G13" s="227"/>
    </row>
    <row r="14" spans="1:7" x14ac:dyDescent="0.2">
      <c r="A14" s="216" t="s">
        <v>210</v>
      </c>
      <c r="B14" s="217" t="s">
        <v>211</v>
      </c>
      <c r="C14" s="218" t="s">
        <v>292</v>
      </c>
      <c r="D14" s="218" t="s">
        <v>293</v>
      </c>
      <c r="E14" s="219">
        <v>42811</v>
      </c>
      <c r="F14" s="208"/>
      <c r="G14" s="227"/>
    </row>
    <row r="15" spans="1:7" x14ac:dyDescent="0.2">
      <c r="A15" s="220" t="s">
        <v>171</v>
      </c>
      <c r="B15" s="221" t="s">
        <v>172</v>
      </c>
      <c r="C15" s="222" t="s">
        <v>292</v>
      </c>
      <c r="D15" s="222" t="s">
        <v>293</v>
      </c>
      <c r="E15" s="223">
        <v>42836</v>
      </c>
      <c r="F15" s="208"/>
      <c r="G15" s="227"/>
    </row>
    <row r="16" spans="1:7" ht="30" x14ac:dyDescent="0.2">
      <c r="A16" s="228" t="s">
        <v>112</v>
      </c>
      <c r="B16" s="229" t="s">
        <v>113</v>
      </c>
      <c r="C16" s="230" t="s">
        <v>305</v>
      </c>
      <c r="D16" s="230" t="s">
        <v>306</v>
      </c>
      <c r="E16" s="231">
        <v>42830</v>
      </c>
      <c r="F16" s="208"/>
    </row>
    <row r="17" spans="1:6" ht="30" x14ac:dyDescent="0.2">
      <c r="A17" s="220" t="s">
        <v>267</v>
      </c>
      <c r="B17" s="221" t="s">
        <v>282</v>
      </c>
      <c r="C17" s="222" t="s">
        <v>300</v>
      </c>
      <c r="D17" s="222" t="s">
        <v>293</v>
      </c>
      <c r="E17" s="223">
        <v>42884</v>
      </c>
      <c r="F17" s="208"/>
    </row>
    <row r="18" spans="1:6" ht="30" x14ac:dyDescent="0.2">
      <c r="A18" s="216" t="s">
        <v>153</v>
      </c>
      <c r="B18" s="217" t="s">
        <v>154</v>
      </c>
      <c r="C18" s="218" t="s">
        <v>305</v>
      </c>
      <c r="D18" s="218" t="s">
        <v>306</v>
      </c>
      <c r="E18" s="219">
        <v>42912</v>
      </c>
      <c r="F18" s="208"/>
    </row>
    <row r="19" spans="1:6" ht="30" x14ac:dyDescent="0.2">
      <c r="A19" s="220" t="s">
        <v>283</v>
      </c>
      <c r="B19" s="221" t="s">
        <v>284</v>
      </c>
      <c r="C19" s="222" t="s">
        <v>300</v>
      </c>
      <c r="D19" s="222" t="s">
        <v>293</v>
      </c>
      <c r="E19" s="223">
        <v>42914</v>
      </c>
      <c r="F19" s="208"/>
    </row>
    <row r="20" spans="1:6" ht="30" x14ac:dyDescent="0.2">
      <c r="A20" s="216" t="s">
        <v>159</v>
      </c>
      <c r="B20" s="217" t="s">
        <v>160</v>
      </c>
      <c r="C20" s="218" t="s">
        <v>305</v>
      </c>
      <c r="D20" s="218" t="s">
        <v>306</v>
      </c>
      <c r="E20" s="219">
        <v>42934</v>
      </c>
      <c r="F20" s="208"/>
    </row>
    <row r="21" spans="1:6" x14ac:dyDescent="0.2">
      <c r="A21" s="220" t="s">
        <v>224</v>
      </c>
      <c r="B21" s="221" t="s">
        <v>225</v>
      </c>
      <c r="C21" s="222" t="s">
        <v>292</v>
      </c>
      <c r="D21" s="222" t="s">
        <v>293</v>
      </c>
      <c r="E21" s="223">
        <v>43011</v>
      </c>
      <c r="F21" s="208"/>
    </row>
    <row r="22" spans="1:6" x14ac:dyDescent="0.2">
      <c r="A22" s="216" t="s">
        <v>199</v>
      </c>
      <c r="B22" s="217" t="s">
        <v>200</v>
      </c>
      <c r="C22" s="218" t="s">
        <v>292</v>
      </c>
      <c r="D22" s="218" t="s">
        <v>293</v>
      </c>
      <c r="E22" s="219">
        <v>43012</v>
      </c>
      <c r="F22" s="208"/>
    </row>
    <row r="23" spans="1:6" ht="30" x14ac:dyDescent="0.2">
      <c r="A23" s="220" t="s">
        <v>285</v>
      </c>
      <c r="B23" s="221" t="s">
        <v>286</v>
      </c>
      <c r="C23" s="222" t="s">
        <v>300</v>
      </c>
      <c r="D23" s="222" t="s">
        <v>293</v>
      </c>
      <c r="E23" s="223">
        <v>43066</v>
      </c>
      <c r="F23" s="208"/>
    </row>
    <row r="24" spans="1:6" x14ac:dyDescent="0.2">
      <c r="A24" s="216" t="s">
        <v>440</v>
      </c>
      <c r="B24" s="217" t="s">
        <v>441</v>
      </c>
      <c r="C24" s="218" t="s">
        <v>292</v>
      </c>
      <c r="D24" s="218" t="s">
        <v>293</v>
      </c>
      <c r="E24" s="219">
        <v>43069</v>
      </c>
      <c r="F24" s="208"/>
    </row>
    <row r="25" spans="1:6" ht="30" x14ac:dyDescent="0.2">
      <c r="A25" s="220" t="s">
        <v>287</v>
      </c>
      <c r="B25" s="221" t="s">
        <v>288</v>
      </c>
      <c r="C25" s="222" t="s">
        <v>300</v>
      </c>
      <c r="D25" s="222" t="s">
        <v>293</v>
      </c>
      <c r="E25" s="223">
        <v>43077</v>
      </c>
      <c r="F25" s="208"/>
    </row>
    <row r="26" spans="1:6" ht="30" x14ac:dyDescent="0.2">
      <c r="A26" s="216" t="s">
        <v>297</v>
      </c>
      <c r="B26" s="217" t="s">
        <v>298</v>
      </c>
      <c r="C26" s="218" t="s">
        <v>300</v>
      </c>
      <c r="D26" s="218" t="s">
        <v>293</v>
      </c>
      <c r="E26" s="219">
        <v>43089</v>
      </c>
      <c r="F26" s="208"/>
    </row>
    <row r="27" spans="1:6" ht="50.1" customHeight="1" x14ac:dyDescent="0.2">
      <c r="A27" s="296" t="s">
        <v>409</v>
      </c>
      <c r="B27" s="296"/>
      <c r="C27" s="296"/>
      <c r="D27" s="296"/>
      <c r="E27" s="296"/>
      <c r="F27" s="208"/>
    </row>
    <row r="28" spans="1:6" ht="60" customHeight="1" x14ac:dyDescent="0.2">
      <c r="A28" s="214" t="s">
        <v>404</v>
      </c>
      <c r="B28" s="152" t="s">
        <v>405</v>
      </c>
      <c r="C28" s="152" t="s">
        <v>337</v>
      </c>
      <c r="D28" s="152" t="s">
        <v>406</v>
      </c>
      <c r="E28" s="215" t="s">
        <v>410</v>
      </c>
      <c r="F28" s="208"/>
    </row>
    <row r="29" spans="1:6" x14ac:dyDescent="0.2">
      <c r="A29" s="70" t="s">
        <v>257</v>
      </c>
      <c r="B29" s="217" t="s">
        <v>258</v>
      </c>
      <c r="C29" s="218" t="s">
        <v>292</v>
      </c>
      <c r="D29" s="218" t="s">
        <v>293</v>
      </c>
      <c r="E29" s="219">
        <v>42760</v>
      </c>
      <c r="F29" s="208"/>
    </row>
    <row r="30" spans="1:6" x14ac:dyDescent="0.2">
      <c r="A30" s="75" t="s">
        <v>273</v>
      </c>
      <c r="B30" s="221" t="s">
        <v>274</v>
      </c>
      <c r="C30" s="222" t="s">
        <v>292</v>
      </c>
      <c r="D30" s="222" t="s">
        <v>293</v>
      </c>
      <c r="E30" s="223">
        <v>42803</v>
      </c>
      <c r="F30" s="208"/>
    </row>
    <row r="31" spans="1:6" x14ac:dyDescent="0.2">
      <c r="A31" s="70" t="s">
        <v>276</v>
      </c>
      <c r="B31" s="217" t="s">
        <v>277</v>
      </c>
      <c r="C31" s="218" t="s">
        <v>292</v>
      </c>
      <c r="D31" s="218" t="s">
        <v>293</v>
      </c>
      <c r="E31" s="219">
        <v>42803</v>
      </c>
      <c r="F31" s="208"/>
    </row>
    <row r="32" spans="1:6" x14ac:dyDescent="0.2">
      <c r="A32" s="75" t="s">
        <v>276</v>
      </c>
      <c r="B32" s="221" t="s">
        <v>277</v>
      </c>
      <c r="C32" s="222" t="s">
        <v>292</v>
      </c>
      <c r="D32" s="222" t="s">
        <v>293</v>
      </c>
      <c r="E32" s="223">
        <v>42879</v>
      </c>
      <c r="F32" s="208"/>
    </row>
    <row r="33" spans="1:6" x14ac:dyDescent="0.2">
      <c r="A33" s="70" t="s">
        <v>273</v>
      </c>
      <c r="B33" s="217" t="s">
        <v>274</v>
      </c>
      <c r="C33" s="218" t="s">
        <v>292</v>
      </c>
      <c r="D33" s="218" t="s">
        <v>293</v>
      </c>
      <c r="E33" s="219">
        <v>42879</v>
      </c>
      <c r="F33" s="208"/>
    </row>
    <row r="34" spans="1:6" ht="30" x14ac:dyDescent="0.2">
      <c r="A34" s="75" t="s">
        <v>147</v>
      </c>
      <c r="B34" s="221" t="s">
        <v>148</v>
      </c>
      <c r="C34" s="222" t="s">
        <v>305</v>
      </c>
      <c r="D34" s="222" t="s">
        <v>306</v>
      </c>
      <c r="E34" s="223">
        <v>42941</v>
      </c>
      <c r="F34" s="208"/>
    </row>
    <row r="35" spans="1:6" x14ac:dyDescent="0.2">
      <c r="A35" s="70" t="s">
        <v>276</v>
      </c>
      <c r="B35" s="217" t="s">
        <v>277</v>
      </c>
      <c r="C35" s="218" t="s">
        <v>292</v>
      </c>
      <c r="D35" s="218" t="s">
        <v>293</v>
      </c>
      <c r="E35" s="219">
        <v>43006</v>
      </c>
      <c r="F35" s="208"/>
    </row>
    <row r="36" spans="1:6" x14ac:dyDescent="0.2">
      <c r="A36" s="233" t="s">
        <v>273</v>
      </c>
      <c r="B36" s="234" t="s">
        <v>274</v>
      </c>
      <c r="C36" s="235" t="s">
        <v>292</v>
      </c>
      <c r="D36" s="235" t="s">
        <v>293</v>
      </c>
      <c r="E36" s="236">
        <v>43006</v>
      </c>
      <c r="F36" s="208"/>
    </row>
    <row r="37" spans="1:6" x14ac:dyDescent="0.2">
      <c r="A37" s="176"/>
      <c r="B37" s="232"/>
      <c r="C37" s="232"/>
      <c r="D37" s="232"/>
      <c r="E37" s="237"/>
    </row>
    <row r="38" spans="1:6" ht="50.1" customHeight="1" x14ac:dyDescent="0.2">
      <c r="A38" s="296" t="s">
        <v>411</v>
      </c>
      <c r="B38" s="296"/>
      <c r="C38" s="296"/>
      <c r="D38" s="296"/>
      <c r="E38" s="296"/>
      <c r="F38" s="208"/>
    </row>
    <row r="39" spans="1:6" ht="60" customHeight="1" x14ac:dyDescent="0.2">
      <c r="A39" s="214" t="s">
        <v>404</v>
      </c>
      <c r="B39" s="152" t="s">
        <v>405</v>
      </c>
      <c r="C39" s="152" t="s">
        <v>337</v>
      </c>
      <c r="D39" s="152" t="s">
        <v>406</v>
      </c>
      <c r="E39" s="215" t="s">
        <v>412</v>
      </c>
      <c r="F39" s="208"/>
    </row>
    <row r="40" spans="1:6" ht="30" x14ac:dyDescent="0.2">
      <c r="A40" s="70" t="s">
        <v>159</v>
      </c>
      <c r="B40" s="217" t="s">
        <v>160</v>
      </c>
      <c r="C40" s="218" t="s">
        <v>305</v>
      </c>
      <c r="D40" s="218" t="s">
        <v>306</v>
      </c>
      <c r="E40" s="219">
        <v>42797</v>
      </c>
      <c r="F40" s="208"/>
    </row>
    <row r="41" spans="1:6" ht="30" x14ac:dyDescent="0.2">
      <c r="A41" s="75" t="s">
        <v>112</v>
      </c>
      <c r="B41" s="221" t="s">
        <v>113</v>
      </c>
      <c r="C41" s="222" t="s">
        <v>305</v>
      </c>
      <c r="D41" s="222" t="s">
        <v>306</v>
      </c>
      <c r="E41" s="238">
        <v>42810</v>
      </c>
      <c r="F41" s="208"/>
    </row>
    <row r="42" spans="1:6" x14ac:dyDescent="0.2">
      <c r="A42" s="176"/>
      <c r="B42" s="232"/>
      <c r="C42" s="232"/>
      <c r="D42" s="232"/>
      <c r="E42" s="237"/>
    </row>
    <row r="43" spans="1:6" ht="50.1" customHeight="1" x14ac:dyDescent="0.2">
      <c r="A43" s="239" t="s">
        <v>413</v>
      </c>
      <c r="B43" s="210"/>
      <c r="C43" s="210"/>
      <c r="D43" s="210"/>
      <c r="E43" s="211"/>
      <c r="F43" s="212"/>
    </row>
    <row r="44" spans="1:6" ht="60" customHeight="1" x14ac:dyDescent="0.2">
      <c r="A44" s="214" t="s">
        <v>404</v>
      </c>
      <c r="B44" s="152" t="s">
        <v>405</v>
      </c>
      <c r="C44" s="152" t="s">
        <v>337</v>
      </c>
      <c r="D44" s="152" t="s">
        <v>406</v>
      </c>
      <c r="E44" s="215" t="s">
        <v>414</v>
      </c>
    </row>
    <row r="45" spans="1:6" x14ac:dyDescent="0.2">
      <c r="A45" s="70"/>
      <c r="B45" s="218"/>
      <c r="C45" s="218"/>
      <c r="D45" s="218"/>
      <c r="E45" s="240"/>
    </row>
    <row r="46" spans="1:6" x14ac:dyDescent="0.2">
      <c r="A46" s="75"/>
      <c r="B46" s="221"/>
      <c r="C46" s="222"/>
      <c r="D46" s="222"/>
      <c r="E46" s="238"/>
    </row>
    <row r="47" spans="1:6" x14ac:dyDescent="0.2">
      <c r="A47" s="176"/>
      <c r="B47" s="232"/>
      <c r="C47" s="232"/>
      <c r="D47" s="232"/>
      <c r="E47" s="237"/>
    </row>
    <row r="48" spans="1:6" x14ac:dyDescent="0.2">
      <c r="A48" s="241"/>
      <c r="B48" s="242"/>
      <c r="C48" s="242"/>
      <c r="D48" s="242"/>
      <c r="E48" s="243"/>
      <c r="F48" s="244"/>
    </row>
    <row r="49" spans="1:6" x14ac:dyDescent="0.2">
      <c r="A49" s="241"/>
      <c r="B49" s="242"/>
      <c r="C49" s="242"/>
      <c r="D49" s="245"/>
      <c r="E49" s="243"/>
      <c r="F49" s="244"/>
    </row>
    <row r="50" spans="1:6" x14ac:dyDescent="0.2">
      <c r="A50" s="246"/>
      <c r="B50" s="247"/>
      <c r="C50" s="247"/>
      <c r="D50" s="247"/>
      <c r="E50" s="243"/>
      <c r="F50" s="244"/>
    </row>
    <row r="51" spans="1:6" x14ac:dyDescent="0.2">
      <c r="A51" s="246"/>
      <c r="B51" s="247"/>
      <c r="C51" s="247"/>
      <c r="D51" s="247"/>
      <c r="E51" s="243"/>
      <c r="F51" s="244"/>
    </row>
    <row r="52" spans="1:6" x14ac:dyDescent="0.2">
      <c r="A52" s="246"/>
      <c r="B52" s="247"/>
      <c r="C52" s="247"/>
      <c r="D52" s="247"/>
      <c r="E52" s="243"/>
      <c r="F52" s="244"/>
    </row>
    <row r="53" spans="1:6" x14ac:dyDescent="0.2">
      <c r="A53" s="246"/>
      <c r="B53" s="247"/>
      <c r="C53" s="247"/>
      <c r="D53" s="247"/>
      <c r="E53" s="243"/>
      <c r="F53" s="244"/>
    </row>
    <row r="54" spans="1:6" x14ac:dyDescent="0.2">
      <c r="A54" s="246"/>
      <c r="B54" s="247"/>
      <c r="C54" s="247"/>
      <c r="D54" s="247"/>
      <c r="E54" s="243"/>
      <c r="F54" s="244"/>
    </row>
    <row r="55" spans="1:6" x14ac:dyDescent="0.2">
      <c r="A55" s="241"/>
      <c r="B55" s="242"/>
      <c r="C55" s="242"/>
      <c r="D55" s="242"/>
      <c r="E55" s="243"/>
      <c r="F55" s="244"/>
    </row>
    <row r="56" spans="1:6" x14ac:dyDescent="0.2">
      <c r="A56" s="248"/>
      <c r="B56" s="232"/>
      <c r="C56" s="232"/>
      <c r="D56" s="232"/>
      <c r="E56" s="243"/>
      <c r="F56" s="244"/>
    </row>
    <row r="57" spans="1:6" x14ac:dyDescent="0.2">
      <c r="A57" s="241"/>
      <c r="B57" s="242"/>
      <c r="C57" s="242"/>
      <c r="D57" s="242"/>
      <c r="E57" s="243"/>
      <c r="F57" s="244"/>
    </row>
    <row r="58" spans="1:6" x14ac:dyDescent="0.2">
      <c r="A58" s="241"/>
      <c r="B58" s="245"/>
      <c r="C58" s="245"/>
      <c r="D58" s="245"/>
      <c r="E58" s="243"/>
      <c r="F58" s="249"/>
    </row>
    <row r="59" spans="1:6" x14ac:dyDescent="0.2">
      <c r="A59" s="176"/>
      <c r="B59" s="250"/>
      <c r="C59" s="250"/>
      <c r="D59" s="250"/>
      <c r="E59" s="237"/>
      <c r="F59" s="237"/>
    </row>
    <row r="60" spans="1:6" x14ac:dyDescent="0.2">
      <c r="A60" s="176"/>
      <c r="B60" s="250"/>
      <c r="C60" s="250"/>
      <c r="D60" s="250"/>
      <c r="E60" s="237"/>
      <c r="F60" s="237"/>
    </row>
    <row r="61" spans="1:6" x14ac:dyDescent="0.2">
      <c r="A61" s="241"/>
      <c r="B61" s="242"/>
      <c r="C61" s="242"/>
      <c r="D61" s="242"/>
      <c r="E61" s="243"/>
      <c r="F61" s="244"/>
    </row>
    <row r="62" spans="1:6" x14ac:dyDescent="0.2">
      <c r="A62" s="241"/>
      <c r="B62" s="242"/>
      <c r="C62" s="242"/>
      <c r="D62" s="242"/>
      <c r="E62" s="243"/>
      <c r="F62" s="244"/>
    </row>
    <row r="63" spans="1:6" x14ac:dyDescent="0.2">
      <c r="A63" s="241"/>
      <c r="B63" s="242"/>
      <c r="C63" s="242"/>
      <c r="D63" s="242"/>
      <c r="E63" s="243"/>
      <c r="F63" s="244"/>
    </row>
    <row r="64" spans="1:6" x14ac:dyDescent="0.2">
      <c r="A64" s="241"/>
      <c r="B64" s="242"/>
      <c r="C64" s="242"/>
      <c r="D64" s="242"/>
      <c r="E64" s="243"/>
      <c r="F64" s="244"/>
    </row>
    <row r="65" spans="1:6" x14ac:dyDescent="0.2">
      <c r="A65" s="241"/>
      <c r="B65" s="242"/>
      <c r="C65" s="242"/>
      <c r="D65" s="242"/>
      <c r="E65" s="243"/>
      <c r="F65" s="244"/>
    </row>
    <row r="66" spans="1:6" x14ac:dyDescent="0.2">
      <c r="A66" s="241"/>
      <c r="B66" s="242"/>
      <c r="C66" s="242"/>
      <c r="D66" s="242"/>
      <c r="E66" s="243"/>
      <c r="F66" s="244"/>
    </row>
    <row r="67" spans="1:6" x14ac:dyDescent="0.2">
      <c r="A67" s="241"/>
      <c r="B67" s="242"/>
      <c r="C67" s="242"/>
      <c r="D67" s="242"/>
      <c r="E67" s="243"/>
      <c r="F67" s="244"/>
    </row>
  </sheetData>
  <sortState ref="A17:E29">
    <sortCondition ref="E17:E29"/>
  </sortState>
  <mergeCells count="5">
    <mergeCell ref="A12:E12"/>
    <mergeCell ref="A1:E1"/>
    <mergeCell ref="A3:E3"/>
    <mergeCell ref="A27:E27"/>
    <mergeCell ref="A38:E38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"/>
  <sheetViews>
    <sheetView showGridLines="0" view="pageBreakPreview" zoomScale="70" zoomScaleNormal="87" zoomScaleSheetLayoutView="70" workbookViewId="0">
      <selection activeCell="D50" sqref="D50"/>
    </sheetView>
  </sheetViews>
  <sheetFormatPr defaultColWidth="9.140625" defaultRowHeight="15" x14ac:dyDescent="0.2"/>
  <cols>
    <col min="1" max="1" width="53.7109375" style="101" customWidth="1"/>
    <col min="2" max="6" width="30" style="101" customWidth="1"/>
    <col min="7" max="7" width="15.7109375" style="100" customWidth="1"/>
    <col min="8" max="8" width="18.7109375" style="99" customWidth="1"/>
    <col min="9" max="9" width="17.42578125" style="99" customWidth="1"/>
    <col min="10" max="10" width="21.85546875" style="99" bestFit="1" customWidth="1"/>
    <col min="11" max="11" width="18.42578125" style="99" bestFit="1" customWidth="1"/>
    <col min="12" max="12" width="19.140625" style="99" bestFit="1" customWidth="1"/>
    <col min="13" max="13" width="17.42578125" style="100" bestFit="1" customWidth="1"/>
    <col min="14" max="16384" width="9.140625" style="101"/>
  </cols>
  <sheetData>
    <row r="1" spans="1:13" s="96" customFormat="1" ht="99.95" customHeight="1" x14ac:dyDescent="0.2">
      <c r="A1" s="300"/>
      <c r="B1" s="300"/>
      <c r="C1" s="300"/>
      <c r="D1" s="300"/>
      <c r="E1" s="300"/>
      <c r="F1" s="300"/>
      <c r="G1" s="92"/>
      <c r="H1" s="93"/>
      <c r="I1" s="93"/>
      <c r="J1" s="94"/>
      <c r="K1" s="94"/>
      <c r="L1" s="94"/>
      <c r="M1" s="95"/>
    </row>
    <row r="3" spans="1:13" ht="50.1" customHeight="1" x14ac:dyDescent="0.2">
      <c r="A3" s="296" t="s">
        <v>379</v>
      </c>
      <c r="B3" s="296"/>
      <c r="C3" s="301"/>
      <c r="D3" s="301"/>
      <c r="E3" s="301"/>
      <c r="F3" s="296"/>
      <c r="G3" s="97"/>
      <c r="H3" s="98"/>
      <c r="I3" s="98"/>
    </row>
    <row r="4" spans="1:13" ht="80.099999999999994" customHeight="1" x14ac:dyDescent="0.2">
      <c r="A4" s="53" t="s">
        <v>456</v>
      </c>
      <c r="B4" s="54" t="s">
        <v>426</v>
      </c>
      <c r="C4" s="54" t="s">
        <v>427</v>
      </c>
      <c r="D4" s="54" t="s">
        <v>428</v>
      </c>
      <c r="E4" s="54" t="s">
        <v>429</v>
      </c>
      <c r="F4" s="54" t="s">
        <v>430</v>
      </c>
    </row>
    <row r="5" spans="1:13" x14ac:dyDescent="0.2">
      <c r="A5" s="55">
        <v>2009</v>
      </c>
      <c r="B5" s="56">
        <v>5247537478.5500002</v>
      </c>
      <c r="C5" s="56">
        <v>2206925164.96</v>
      </c>
      <c r="D5" s="56">
        <v>1007755443.6</v>
      </c>
      <c r="E5" s="56">
        <v>10738705087.51</v>
      </c>
      <c r="F5" s="56">
        <f>SUM(B5:E5)</f>
        <v>19200923174.620003</v>
      </c>
    </row>
    <row r="6" spans="1:13" x14ac:dyDescent="0.2">
      <c r="A6" s="57">
        <f>A5+1</f>
        <v>2010</v>
      </c>
      <c r="B6" s="18">
        <v>4713896017.4399996</v>
      </c>
      <c r="C6" s="18">
        <v>1498484684.0799999</v>
      </c>
      <c r="D6" s="18">
        <v>815511434.12</v>
      </c>
      <c r="E6" s="18">
        <v>13104824984.299999</v>
      </c>
      <c r="F6" s="18">
        <f>SUM(B6:E6)</f>
        <v>20132717119.939999</v>
      </c>
    </row>
    <row r="7" spans="1:13" x14ac:dyDescent="0.2">
      <c r="A7" s="57">
        <f t="shared" ref="A7:A13" si="0">A6+1</f>
        <v>2011</v>
      </c>
      <c r="B7" s="20">
        <v>3696051981.0100002</v>
      </c>
      <c r="C7" s="20">
        <v>578187919.20000005</v>
      </c>
      <c r="D7" s="20">
        <v>598572734.75999999</v>
      </c>
      <c r="E7" s="20">
        <v>14379265866.35</v>
      </c>
      <c r="F7" s="56">
        <f t="shared" ref="F7:F12" si="1">SUM(B7:E7)</f>
        <v>19252078501.32</v>
      </c>
    </row>
    <row r="8" spans="1:13" x14ac:dyDescent="0.2">
      <c r="A8" s="57">
        <f t="shared" si="0"/>
        <v>2012</v>
      </c>
      <c r="B8" s="18">
        <v>3991718589.9200001</v>
      </c>
      <c r="C8" s="18">
        <v>317840563.14999998</v>
      </c>
      <c r="D8" s="18">
        <v>601607228.00999999</v>
      </c>
      <c r="E8" s="18">
        <v>12666937084.780001</v>
      </c>
      <c r="F8" s="18">
        <f t="shared" si="1"/>
        <v>17578103465.860001</v>
      </c>
    </row>
    <row r="9" spans="1:13" x14ac:dyDescent="0.2">
      <c r="A9" s="57">
        <f t="shared" si="0"/>
        <v>2013</v>
      </c>
      <c r="B9" s="20">
        <v>4487490574.04</v>
      </c>
      <c r="C9" s="20">
        <v>234913578.88999999</v>
      </c>
      <c r="D9" s="20">
        <v>450705170.56999999</v>
      </c>
      <c r="E9" s="20">
        <v>13901488775.99</v>
      </c>
      <c r="F9" s="56">
        <f t="shared" si="1"/>
        <v>19074598099.489998</v>
      </c>
    </row>
    <row r="10" spans="1:13" x14ac:dyDescent="0.2">
      <c r="A10" s="57">
        <f t="shared" si="0"/>
        <v>2014</v>
      </c>
      <c r="B10" s="18">
        <v>5217088088.7700005</v>
      </c>
      <c r="C10" s="18">
        <v>580923123.51999998</v>
      </c>
      <c r="D10" s="18">
        <v>416025558.20999998</v>
      </c>
      <c r="E10" s="18">
        <v>17520162406.700001</v>
      </c>
      <c r="F10" s="18">
        <f t="shared" si="1"/>
        <v>23734199177.200001</v>
      </c>
    </row>
    <row r="11" spans="1:13" x14ac:dyDescent="0.2">
      <c r="A11" s="57">
        <f t="shared" si="0"/>
        <v>2015</v>
      </c>
      <c r="B11" s="20">
        <v>4848965345.0200005</v>
      </c>
      <c r="C11" s="20">
        <v>413935411.86000001</v>
      </c>
      <c r="D11" s="20">
        <v>260323531.97</v>
      </c>
      <c r="E11" s="20">
        <v>18645354791.41</v>
      </c>
      <c r="F11" s="56">
        <f t="shared" si="1"/>
        <v>24168579080.260002</v>
      </c>
    </row>
    <row r="12" spans="1:13" x14ac:dyDescent="0.2">
      <c r="A12" s="57">
        <f t="shared" si="0"/>
        <v>2016</v>
      </c>
      <c r="B12" s="18">
        <v>4563063143.0200005</v>
      </c>
      <c r="C12" s="18">
        <v>118819680.27</v>
      </c>
      <c r="D12" s="18">
        <v>317961889.07999998</v>
      </c>
      <c r="E12" s="18">
        <v>21117228020.040001</v>
      </c>
      <c r="F12" s="18">
        <f t="shared" si="1"/>
        <v>26117072732.410004</v>
      </c>
    </row>
    <row r="13" spans="1:13" x14ac:dyDescent="0.2">
      <c r="A13" s="57">
        <f t="shared" si="0"/>
        <v>2017</v>
      </c>
      <c r="B13" s="20">
        <v>4791547257.04</v>
      </c>
      <c r="C13" s="20">
        <v>117849907.73999999</v>
      </c>
      <c r="D13" s="20">
        <v>364487639.14999998</v>
      </c>
      <c r="E13" s="20">
        <v>24386819414.490002</v>
      </c>
      <c r="F13" s="20">
        <f>SUM(B13:E13)</f>
        <v>29660704218.420002</v>
      </c>
    </row>
    <row r="14" spans="1:13" ht="50.1" customHeight="1" x14ac:dyDescent="0.2">
      <c r="A14" s="296" t="s">
        <v>445</v>
      </c>
      <c r="B14" s="296"/>
      <c r="C14" s="296"/>
      <c r="D14" s="296"/>
      <c r="E14" s="296"/>
      <c r="F14" s="296"/>
      <c r="G14" s="97"/>
      <c r="H14" s="98"/>
      <c r="I14" s="98"/>
    </row>
    <row r="15" spans="1:13" ht="80.099999999999994" customHeight="1" x14ac:dyDescent="0.2">
      <c r="A15" s="53" t="s">
        <v>360</v>
      </c>
      <c r="B15" s="54" t="s">
        <v>380</v>
      </c>
      <c r="C15" s="54" t="s">
        <v>381</v>
      </c>
      <c r="D15" s="54" t="s">
        <v>382</v>
      </c>
      <c r="E15" s="54" t="s">
        <v>383</v>
      </c>
      <c r="F15" s="54" t="s">
        <v>391</v>
      </c>
    </row>
    <row r="16" spans="1:13" ht="45" x14ac:dyDescent="0.2">
      <c r="A16" s="105" t="s">
        <v>7</v>
      </c>
      <c r="B16" s="71" t="s">
        <v>367</v>
      </c>
      <c r="C16" s="106">
        <v>32793448</v>
      </c>
      <c r="D16" s="107">
        <v>57.5</v>
      </c>
      <c r="E16" s="108">
        <v>1885623260</v>
      </c>
      <c r="F16" s="109">
        <v>0.35749999999999998</v>
      </c>
    </row>
    <row r="17" spans="1:12" ht="45" x14ac:dyDescent="0.2">
      <c r="A17" s="110" t="s">
        <v>39</v>
      </c>
      <c r="B17" s="76" t="s">
        <v>367</v>
      </c>
      <c r="C17" s="111">
        <v>2086301</v>
      </c>
      <c r="D17" s="112">
        <v>349.45</v>
      </c>
      <c r="E17" s="113">
        <v>729057884.45000005</v>
      </c>
      <c r="F17" s="114">
        <v>0.13819999999999999</v>
      </c>
    </row>
    <row r="18" spans="1:12" ht="45" x14ac:dyDescent="0.2">
      <c r="A18" s="115" t="s">
        <v>62</v>
      </c>
      <c r="B18" s="71" t="s">
        <v>367</v>
      </c>
      <c r="C18" s="116">
        <v>22735148</v>
      </c>
      <c r="D18" s="117">
        <v>28.9</v>
      </c>
      <c r="E18" s="118">
        <v>657045777.20000005</v>
      </c>
      <c r="F18" s="119">
        <v>0.1246</v>
      </c>
    </row>
    <row r="19" spans="1:12" ht="45" x14ac:dyDescent="0.2">
      <c r="A19" s="110" t="s">
        <v>63</v>
      </c>
      <c r="B19" s="76" t="s">
        <v>367</v>
      </c>
      <c r="C19" s="111">
        <v>6535478</v>
      </c>
      <c r="D19" s="112">
        <v>82.88</v>
      </c>
      <c r="E19" s="113">
        <v>541660416.63999999</v>
      </c>
      <c r="F19" s="114">
        <v>0.1027</v>
      </c>
    </row>
    <row r="20" spans="1:12" ht="45" x14ac:dyDescent="0.2">
      <c r="A20" s="115" t="s">
        <v>40</v>
      </c>
      <c r="B20" s="71" t="s">
        <v>367</v>
      </c>
      <c r="C20" s="116">
        <v>14000000</v>
      </c>
      <c r="D20" s="117">
        <v>30.4</v>
      </c>
      <c r="E20" s="118">
        <v>425600000</v>
      </c>
      <c r="F20" s="119">
        <v>8.0699999999999994E-2</v>
      </c>
    </row>
    <row r="21" spans="1:12" ht="45" x14ac:dyDescent="0.2">
      <c r="A21" s="110" t="s">
        <v>65</v>
      </c>
      <c r="B21" s="76" t="s">
        <v>367</v>
      </c>
      <c r="C21" s="111">
        <v>17219662</v>
      </c>
      <c r="D21" s="112">
        <v>15.8</v>
      </c>
      <c r="E21" s="113">
        <v>272070659.60000002</v>
      </c>
      <c r="F21" s="114">
        <v>5.16E-2</v>
      </c>
    </row>
    <row r="22" spans="1:12" ht="45" x14ac:dyDescent="0.2">
      <c r="A22" s="115" t="s">
        <v>64</v>
      </c>
      <c r="B22" s="71" t="s">
        <v>415</v>
      </c>
      <c r="C22" s="116">
        <v>814626</v>
      </c>
      <c r="D22" s="117">
        <v>217</v>
      </c>
      <c r="E22" s="118">
        <v>176773842</v>
      </c>
      <c r="F22" s="119">
        <v>3.3500000000000002E-2</v>
      </c>
    </row>
    <row r="23" spans="1:12" ht="49.5" customHeight="1" x14ac:dyDescent="0.2">
      <c r="A23" s="110" t="s">
        <v>8</v>
      </c>
      <c r="B23" s="76" t="s">
        <v>384</v>
      </c>
      <c r="C23" s="111">
        <v>24424613</v>
      </c>
      <c r="D23" s="112">
        <v>5.0999999999999996</v>
      </c>
      <c r="E23" s="113">
        <v>124565526.3</v>
      </c>
      <c r="F23" s="114">
        <v>2.3599999999999999E-2</v>
      </c>
    </row>
    <row r="24" spans="1:12" ht="45" x14ac:dyDescent="0.2">
      <c r="A24" s="115" t="s">
        <v>41</v>
      </c>
      <c r="B24" s="71" t="s">
        <v>384</v>
      </c>
      <c r="C24" s="116">
        <v>6090943</v>
      </c>
      <c r="D24" s="117">
        <v>20.07</v>
      </c>
      <c r="E24" s="118">
        <v>122245226.01000001</v>
      </c>
      <c r="F24" s="119">
        <v>2.3199999999999998E-2</v>
      </c>
    </row>
    <row r="25" spans="1:12" ht="45" x14ac:dyDescent="0.2">
      <c r="A25" s="120" t="s">
        <v>86</v>
      </c>
      <c r="B25" s="121" t="s">
        <v>385</v>
      </c>
      <c r="C25" s="122">
        <v>100919</v>
      </c>
      <c r="D25" s="123">
        <v>500</v>
      </c>
      <c r="E25" s="124">
        <v>50459500</v>
      </c>
      <c r="F25" s="125">
        <v>9.5999999999999992E-3</v>
      </c>
    </row>
    <row r="26" spans="1:12" ht="50.1" customHeight="1" x14ac:dyDescent="0.2">
      <c r="A26" s="279" t="s">
        <v>461</v>
      </c>
      <c r="B26" s="279"/>
      <c r="C26" s="279"/>
      <c r="D26" s="279"/>
      <c r="E26" s="279"/>
      <c r="F26" s="279"/>
      <c r="H26" s="126"/>
      <c r="I26" s="299" t="s">
        <v>386</v>
      </c>
      <c r="J26" s="302"/>
      <c r="K26" s="302"/>
      <c r="L26" s="299" t="s">
        <v>387</v>
      </c>
    </row>
    <row r="27" spans="1:12" ht="45" x14ac:dyDescent="0.2">
      <c r="A27" s="127"/>
      <c r="B27" s="127"/>
      <c r="C27" s="127"/>
      <c r="D27" s="128"/>
      <c r="E27" s="129"/>
      <c r="F27" s="130"/>
      <c r="G27" s="131"/>
      <c r="H27" s="93" t="s">
        <v>58</v>
      </c>
      <c r="I27" s="132" t="s">
        <v>388</v>
      </c>
      <c r="J27" s="132" t="s">
        <v>389</v>
      </c>
      <c r="K27" s="132" t="s">
        <v>390</v>
      </c>
      <c r="L27" s="299"/>
    </row>
    <row r="28" spans="1:12" x14ac:dyDescent="0.2">
      <c r="A28" s="127"/>
      <c r="B28" s="127"/>
      <c r="C28" s="127"/>
      <c r="D28" s="128"/>
      <c r="E28" s="129"/>
      <c r="F28" s="130"/>
      <c r="G28" s="131"/>
      <c r="H28" s="133">
        <v>2009</v>
      </c>
      <c r="I28" s="134">
        <f t="shared" ref="I28:I33" si="2">I40/10^6</f>
        <v>5247.5374785499998</v>
      </c>
      <c r="J28" s="134">
        <f t="shared" ref="J28:L32" si="3">J40/10^6</f>
        <v>2206.9251649600001</v>
      </c>
      <c r="K28" s="134">
        <f t="shared" si="3"/>
        <v>1007.7554436</v>
      </c>
      <c r="L28" s="134">
        <f t="shared" si="3"/>
        <v>10738.705087509999</v>
      </c>
    </row>
    <row r="29" spans="1:12" x14ac:dyDescent="0.2">
      <c r="A29" s="127"/>
      <c r="B29" s="127"/>
      <c r="C29" s="127"/>
      <c r="D29" s="128"/>
      <c r="E29" s="129"/>
      <c r="F29" s="130"/>
      <c r="G29" s="131"/>
      <c r="H29" s="99">
        <v>2010</v>
      </c>
      <c r="I29" s="134">
        <f t="shared" si="2"/>
        <v>4713.8960174399999</v>
      </c>
      <c r="J29" s="134">
        <f t="shared" si="3"/>
        <v>1498.4846840799999</v>
      </c>
      <c r="K29" s="134">
        <f t="shared" si="3"/>
        <v>815.51143411999999</v>
      </c>
      <c r="L29" s="134">
        <f t="shared" si="3"/>
        <v>13104.824984299999</v>
      </c>
    </row>
    <row r="30" spans="1:12" x14ac:dyDescent="0.2">
      <c r="A30" s="127"/>
      <c r="B30" s="127"/>
      <c r="C30" s="127"/>
      <c r="D30" s="128"/>
      <c r="E30" s="129"/>
      <c r="F30" s="130"/>
      <c r="G30" s="131"/>
      <c r="H30" s="99">
        <v>2011</v>
      </c>
      <c r="I30" s="134">
        <f t="shared" si="2"/>
        <v>3696.0519810100004</v>
      </c>
      <c r="J30" s="134">
        <f t="shared" si="3"/>
        <v>578.18791920000001</v>
      </c>
      <c r="K30" s="134">
        <f t="shared" si="3"/>
        <v>598.57273476</v>
      </c>
      <c r="L30" s="134">
        <f t="shared" si="3"/>
        <v>14379.265866350001</v>
      </c>
    </row>
    <row r="31" spans="1:12" x14ac:dyDescent="0.2">
      <c r="A31" s="127"/>
      <c r="B31" s="127"/>
      <c r="C31" s="127"/>
      <c r="D31" s="128"/>
      <c r="E31" s="129"/>
      <c r="F31" s="130"/>
      <c r="G31" s="131"/>
      <c r="H31" s="99">
        <v>2012</v>
      </c>
      <c r="I31" s="134">
        <f t="shared" si="2"/>
        <v>3991.7185899199999</v>
      </c>
      <c r="J31" s="134">
        <f t="shared" si="3"/>
        <v>317.84056314999998</v>
      </c>
      <c r="K31" s="134">
        <f t="shared" si="3"/>
        <v>601.60722800999997</v>
      </c>
      <c r="L31" s="134">
        <f t="shared" si="3"/>
        <v>12666.93708478</v>
      </c>
    </row>
    <row r="32" spans="1:12" x14ac:dyDescent="0.2">
      <c r="A32" s="127"/>
      <c r="B32" s="127"/>
      <c r="C32" s="127"/>
      <c r="D32" s="128"/>
      <c r="E32" s="129"/>
      <c r="F32" s="130"/>
      <c r="G32" s="131"/>
      <c r="H32" s="99">
        <v>2013</v>
      </c>
      <c r="I32" s="134">
        <f t="shared" si="2"/>
        <v>4487.49057404</v>
      </c>
      <c r="J32" s="134">
        <f t="shared" si="3"/>
        <v>234.91357889</v>
      </c>
      <c r="K32" s="134">
        <f t="shared" si="3"/>
        <v>450.70517057000001</v>
      </c>
      <c r="L32" s="134">
        <f t="shared" si="3"/>
        <v>13901.488775989999</v>
      </c>
    </row>
    <row r="33" spans="1:13" x14ac:dyDescent="0.2">
      <c r="A33" s="127"/>
      <c r="B33" s="127"/>
      <c r="C33" s="127"/>
      <c r="D33" s="128"/>
      <c r="E33" s="129"/>
      <c r="F33" s="130"/>
      <c r="G33" s="131"/>
      <c r="H33" s="99">
        <v>2014</v>
      </c>
      <c r="I33" s="134">
        <f t="shared" si="2"/>
        <v>5217.0880887700005</v>
      </c>
      <c r="J33" s="134">
        <f>J45/10^6</f>
        <v>580.92312351999999</v>
      </c>
      <c r="K33" s="134">
        <f>K45/10^6</f>
        <v>416.02555820999999</v>
      </c>
      <c r="L33" s="134">
        <f>L45/10^6</f>
        <v>17520.162406700001</v>
      </c>
    </row>
    <row r="34" spans="1:13" x14ac:dyDescent="0.2">
      <c r="A34" s="127"/>
      <c r="B34" s="127"/>
      <c r="C34" s="127"/>
      <c r="D34" s="128"/>
      <c r="E34" s="129"/>
      <c r="F34" s="130"/>
      <c r="G34" s="131"/>
      <c r="H34" s="99">
        <v>2015</v>
      </c>
      <c r="I34" s="134">
        <f t="shared" ref="I34:L36" si="4">I46/10^6</f>
        <v>4848.9653450200003</v>
      </c>
      <c r="J34" s="134">
        <f t="shared" si="4"/>
        <v>413.93541185999999</v>
      </c>
      <c r="K34" s="134">
        <f t="shared" si="4"/>
        <v>260.32353196999998</v>
      </c>
      <c r="L34" s="134">
        <f t="shared" si="4"/>
        <v>18645.354791409998</v>
      </c>
    </row>
    <row r="35" spans="1:13" x14ac:dyDescent="0.2">
      <c r="A35" s="127"/>
      <c r="B35" s="127"/>
      <c r="C35" s="127"/>
      <c r="D35" s="128"/>
      <c r="E35" s="129"/>
      <c r="F35" s="130"/>
      <c r="G35" s="131"/>
      <c r="H35" s="99">
        <v>2016</v>
      </c>
      <c r="I35" s="134">
        <f t="shared" si="4"/>
        <v>4563.0631430200001</v>
      </c>
      <c r="J35" s="134">
        <f t="shared" si="4"/>
        <v>118.81968026999999</v>
      </c>
      <c r="K35" s="134">
        <f t="shared" si="4"/>
        <v>317.96188907999999</v>
      </c>
      <c r="L35" s="134">
        <f t="shared" si="4"/>
        <v>21117.228020040002</v>
      </c>
    </row>
    <row r="36" spans="1:13" x14ac:dyDescent="0.2">
      <c r="A36" s="127"/>
      <c r="B36" s="127"/>
      <c r="C36" s="127"/>
      <c r="D36" s="128"/>
      <c r="E36" s="129"/>
      <c r="F36" s="130"/>
      <c r="G36" s="131"/>
      <c r="H36" s="99">
        <v>2017</v>
      </c>
      <c r="I36" s="134">
        <f>I48/10^6</f>
        <v>4791.5472570399997</v>
      </c>
      <c r="J36" s="134">
        <f t="shared" si="4"/>
        <v>117.84990773999999</v>
      </c>
      <c r="K36" s="134">
        <f t="shared" si="4"/>
        <v>364.48763914999995</v>
      </c>
      <c r="L36" s="134">
        <f t="shared" si="4"/>
        <v>24386.819414490001</v>
      </c>
    </row>
    <row r="37" spans="1:13" x14ac:dyDescent="0.2">
      <c r="A37" s="127"/>
      <c r="B37" s="127"/>
      <c r="C37" s="127"/>
      <c r="D37" s="128"/>
      <c r="E37" s="129"/>
      <c r="F37" s="130"/>
      <c r="G37" s="131"/>
      <c r="H37" s="133"/>
      <c r="I37" s="134"/>
      <c r="J37" s="134"/>
      <c r="K37" s="134"/>
      <c r="L37" s="134"/>
    </row>
    <row r="38" spans="1:13" x14ac:dyDescent="0.2">
      <c r="H38" s="133"/>
      <c r="I38" s="134"/>
      <c r="J38" s="134"/>
      <c r="K38" s="134"/>
      <c r="L38" s="134"/>
    </row>
    <row r="39" spans="1:13" x14ac:dyDescent="0.2">
      <c r="F39" s="135">
        <v>5523710511.1199999</v>
      </c>
      <c r="H39" s="133"/>
      <c r="I39" s="134"/>
      <c r="J39" s="134"/>
      <c r="K39" s="134"/>
      <c r="L39" s="134"/>
    </row>
    <row r="40" spans="1:13" x14ac:dyDescent="0.2">
      <c r="H40" s="133">
        <v>2009</v>
      </c>
      <c r="I40" s="136">
        <v>5247537478.5500002</v>
      </c>
      <c r="J40" s="136">
        <v>2206925164.96</v>
      </c>
      <c r="K40" s="136">
        <v>1007755443.6</v>
      </c>
      <c r="L40" s="136">
        <v>10738705087.51</v>
      </c>
      <c r="M40" s="104"/>
    </row>
    <row r="41" spans="1:13" x14ac:dyDescent="0.2">
      <c r="H41" s="99">
        <v>2010</v>
      </c>
      <c r="I41" s="99">
        <v>4713896017.4399996</v>
      </c>
      <c r="J41" s="99">
        <v>1498484684.0799999</v>
      </c>
      <c r="K41" s="99">
        <v>815511434.12</v>
      </c>
      <c r="L41" s="99">
        <v>13104824984.299999</v>
      </c>
      <c r="M41" s="104"/>
    </row>
    <row r="42" spans="1:13" x14ac:dyDescent="0.2">
      <c r="H42" s="99">
        <v>2011</v>
      </c>
      <c r="I42" s="99">
        <v>3696051981.0100002</v>
      </c>
      <c r="J42" s="99">
        <v>578187919.20000005</v>
      </c>
      <c r="K42" s="99">
        <v>598572734.75999999</v>
      </c>
      <c r="L42" s="99">
        <v>14379265866.35</v>
      </c>
      <c r="M42" s="104"/>
    </row>
    <row r="43" spans="1:13" x14ac:dyDescent="0.2">
      <c r="H43" s="99">
        <v>2012</v>
      </c>
      <c r="I43" s="99">
        <v>3991718589.9200001</v>
      </c>
      <c r="J43" s="99">
        <v>317840563.14999998</v>
      </c>
      <c r="K43" s="99">
        <v>601607228.00999999</v>
      </c>
      <c r="L43" s="99">
        <v>12666937084.780001</v>
      </c>
      <c r="M43" s="104"/>
    </row>
    <row r="44" spans="1:13" x14ac:dyDescent="0.2">
      <c r="H44" s="99">
        <v>2013</v>
      </c>
      <c r="I44" s="99">
        <v>4487490574.04</v>
      </c>
      <c r="J44" s="99">
        <v>234913578.88999999</v>
      </c>
      <c r="K44" s="99">
        <v>450705170.56999999</v>
      </c>
      <c r="L44" s="99">
        <v>13901488775.99</v>
      </c>
      <c r="M44" s="104"/>
    </row>
    <row r="45" spans="1:13" x14ac:dyDescent="0.2">
      <c r="H45" s="99">
        <v>2014</v>
      </c>
      <c r="I45" s="99">
        <v>5217088088.7700005</v>
      </c>
      <c r="J45" s="99">
        <v>580923123.51999998</v>
      </c>
      <c r="K45" s="99">
        <v>416025558.20999998</v>
      </c>
      <c r="L45" s="99">
        <v>17520162406.700001</v>
      </c>
      <c r="M45" s="104"/>
    </row>
    <row r="46" spans="1:13" x14ac:dyDescent="0.2">
      <c r="H46" s="99">
        <v>2015</v>
      </c>
      <c r="I46" s="99">
        <v>4848965345.0200005</v>
      </c>
      <c r="J46" s="99">
        <v>413935411.86000001</v>
      </c>
      <c r="K46" s="99">
        <v>260323531.97</v>
      </c>
      <c r="L46" s="99">
        <v>18645354791.41</v>
      </c>
      <c r="M46" s="104"/>
    </row>
    <row r="47" spans="1:13" x14ac:dyDescent="0.2">
      <c r="H47" s="99">
        <v>2016</v>
      </c>
      <c r="I47" s="99">
        <v>4563063143.0200005</v>
      </c>
      <c r="J47" s="99">
        <v>118819680.27</v>
      </c>
      <c r="K47" s="99">
        <v>317961889.07999998</v>
      </c>
      <c r="L47" s="99">
        <v>21117228020.040001</v>
      </c>
      <c r="M47" s="104"/>
    </row>
    <row r="48" spans="1:13" x14ac:dyDescent="0.2">
      <c r="H48" s="99">
        <v>2017</v>
      </c>
      <c r="I48" s="99">
        <v>4791547257.04</v>
      </c>
      <c r="J48" s="99">
        <v>117849907.73999999</v>
      </c>
      <c r="K48" s="99">
        <v>364487639.14999998</v>
      </c>
      <c r="L48" s="99">
        <v>24386819414.490002</v>
      </c>
      <c r="M48" s="104"/>
    </row>
    <row r="49" spans="8:13" x14ac:dyDescent="0.2">
      <c r="H49" s="137"/>
      <c r="M49" s="104"/>
    </row>
    <row r="50" spans="8:13" x14ac:dyDescent="0.2">
      <c r="H50" s="137"/>
      <c r="M50" s="104"/>
    </row>
    <row r="51" spans="8:13" x14ac:dyDescent="0.2">
      <c r="H51" s="137"/>
    </row>
  </sheetData>
  <mergeCells count="6">
    <mergeCell ref="L26:L27"/>
    <mergeCell ref="A1:F1"/>
    <mergeCell ref="A26:F26"/>
    <mergeCell ref="A3:F3"/>
    <mergeCell ref="A14:F14"/>
    <mergeCell ref="I26:K26"/>
  </mergeCells>
  <pageMargins left="0.74803149606299213" right="0.35433070866141736" top="0.78740157480314965" bottom="0.98425196850393704" header="0.51181102362204722" footer="0.51181102362204722"/>
  <pageSetup paperSize="9" scale="45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CA415F-5D96-47C8-A236-7BB93073F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2018-01-04T10:02:56Z</cp:lastPrinted>
  <dcterms:created xsi:type="dcterms:W3CDTF">2004-08-02T10:44:45Z</dcterms:created>
  <dcterms:modified xsi:type="dcterms:W3CDTF">2018-06-13T13:04:26Z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