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8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sec'!$A$1:$E$48</definedName>
    <definedName name="_xlnm.Print_Area" localSheetId="24">'VP, Securities'!$A$1:$I$140</definedName>
  </definedNames>
  <calcPr calcId="145621"/>
</workbook>
</file>

<file path=xl/calcChain.xml><?xml version="1.0" encoding="utf-8"?>
<calcChain xmlns="http://schemas.openxmlformats.org/spreadsheetml/2006/main">
  <c r="I111" i="187" l="1"/>
  <c r="H111" i="187"/>
  <c r="G111" i="187"/>
  <c r="F111" i="187"/>
  <c r="I40" i="186"/>
  <c r="J40" i="186"/>
  <c r="K40" i="186"/>
  <c r="L40" i="186"/>
  <c r="K42" i="30"/>
  <c r="L42" i="30"/>
  <c r="M42" i="30"/>
  <c r="N42" i="30"/>
  <c r="O42" i="30"/>
  <c r="P42" i="30"/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F131" i="187" l="1"/>
  <c r="G131" i="187"/>
  <c r="H131" i="187"/>
  <c r="I37" i="186"/>
  <c r="J37" i="186"/>
  <c r="K37" i="186"/>
  <c r="L37" i="186"/>
  <c r="K39" i="30"/>
  <c r="L39" i="30"/>
  <c r="M39" i="30"/>
  <c r="N39" i="30"/>
  <c r="O39" i="30"/>
  <c r="P39" i="30"/>
  <c r="H140" i="187" l="1"/>
  <c r="G140" i="187"/>
  <c r="F140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K36" i="30" l="1"/>
  <c r="L36" i="30"/>
  <c r="B15" i="188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5" i="187" l="1"/>
  <c r="H65" i="187"/>
  <c r="G65" i="187"/>
  <c r="F65" i="187"/>
  <c r="F31" i="187"/>
  <c r="F143" i="187" l="1"/>
  <c r="F144" i="187" s="1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<sst xmlns="http://schemas.openxmlformats.org/spreadsheetml/2006/main" count="907" uniqueCount="577">
  <si>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</si>
  <si>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</si>
  <si>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</si>
  <si>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</si>
  <si>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</si>
  <si>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</si>
  <si>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</si>
  <si>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</si>
  <si>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</si>
  <si>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</si>
  <si>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</si>
  <si>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</si>
  <si>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</si>
  <si>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</si>
  <si>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</si>
  <si>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</si>
  <si>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</si>
  <si>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</si>
  <si>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</si>
  <si>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</si>
  <si>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</si>
  <si>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</si>
  <si>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</si>
  <si>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</si>
  <si>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</si>
  <si>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</si>
  <si>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</si>
  <si>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</si>
  <si>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</si>
  <si>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</si>
  <si>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</si>
  <si>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</si>
  <si>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</si>
  <si>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</si>
  <si>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</si>
  <si>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</si>
  <si>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</si>
  <si>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</si>
  <si>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</si>
  <si>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</si>
  <si>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</si>
  <si>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</si>
  <si>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</si>
  <si>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</si>
  <si>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</si>
  <si>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</si>
  <si>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</si>
  <si>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</si>
  <si>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</si>
  <si>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</si>
  <si>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</si>
  <si>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</si>
  <si>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</si>
  <si>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</si>
  <si>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</si>
  <si>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</si>
  <si>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</si>
  <si>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</si>
  <si>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</si>
  <si>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</si>
  <si>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</si>
  <si>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</si>
  <si>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</si>
  <si>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</si>
  <si>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</si>
  <si>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</si>
  <si>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</si>
  <si>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</si>
  <si>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</si>
  <si>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</si>
  <si>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</si>
  <si>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</si>
  <si>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</si>
  <si>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</si>
  <si>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</si>
  <si>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</si>
  <si>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</si>
  <si>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</si>
  <si>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</si>
  <si>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</si>
  <si>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</si>
  <si>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</si>
  <si>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</si>
  <si>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</si>
  <si>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</si>
  <si>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</si>
  <si>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</si>
  <si>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</si>
  <si>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</si>
  <si>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</si>
  <si>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</si>
  <si>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</si>
  <si>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</si>
  <si>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</si>
  <si>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</si>
  <si>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</si>
  <si>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</si>
  <si>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</si>
  <si>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</si>
  <si>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</si>
  <si>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</si>
  <si>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</si>
  <si>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</si>
  <si>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</si>
  <si>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</si>
  <si>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</si>
  <si>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</si>
  <si>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</si>
  <si>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</si>
  <si>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</si>
  <si>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</si>
  <si>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</si>
  <si>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</si>
  <si>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</si>
  <si>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</si>
  <si>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</si>
  <si>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</si>
  <si>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</si>
  <si>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</si>
  <si>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</si>
  <si>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</si>
  <si>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</si>
  <si>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</si>
  <si>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</si>
  <si>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</si>
  <si>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</si>
  <si>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</si>
  <si>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</si>
  <si>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</si>
  <si>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</si>
  <si>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</si>
  <si>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</si>
  <si>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</si>
  <si>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</si>
  <si>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</si>
  <si>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</si>
  <si>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</si>
  <si>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</si>
  <si>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</si>
  <si>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</si>
  <si>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</si>
  <si>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</si>
  <si>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</si>
  <si>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</si>
  <si>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</si>
  <si>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</si>
  <si>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</si>
  <si>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</si>
  <si>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</si>
  <si>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</si>
  <si>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</si>
  <si>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</si>
  <si>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</si>
  <si>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</si>
  <si>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</si>
  <si>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</si>
  <si>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</si>
  <si>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</si>
  <si>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</si>
  <si>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</si>
  <si>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</si>
  <si>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</si>
  <si>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</si>
  <si>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</si>
  <si>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</si>
  <si>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</si>
  <si>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</si>
  <si>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</si>
  <si>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</si>
  <si>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</si>
  <si>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</si>
  <si>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</si>
  <si>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</si>
  <si>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</si>
  <si>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</si>
  <si>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</si>
  <si>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</si>
  <si>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</si>
  <si>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</si>
  <si>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</si>
  <si>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</si>
  <si>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</si>
  <si>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</si>
  <si>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</si>
  <si>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</si>
  <si>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</si>
  <si>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</si>
  <si>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</si>
  <si>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</si>
  <si>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</si>
  <si>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</si>
  <si>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</si>
  <si>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</si>
  <si>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</si>
  <si>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</si>
  <si>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</si>
  <si>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</si>
  <si>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</si>
  <si>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</si>
  <si>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</si>
  <si>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</si>
  <si>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</si>
  <si>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</si>
  <si>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</si>
  <si>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</si>
  <si>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</si>
  <si>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</si>
  <si>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</si>
  <si>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</si>
  <si>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</si>
  <si>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</si>
  <si>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</si>
  <si>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</si>
  <si>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</si>
  <si>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</si>
  <si>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</si>
  <si>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</si>
  <si>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</si>
  <si>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</si>
  <si>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</si>
  <si>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</si>
  <si>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</si>
  <si>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</si>
  <si>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</si>
  <si>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</si>
  <si>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</si>
  <si>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</si>
  <si>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</si>
  <si>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</si>
  <si>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</si>
  <si>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</si>
  <si>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</si>
  <si>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</si>
  <si>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</si>
  <si>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</si>
  <si>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</si>
  <si>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</si>
  <si>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</si>
  <si>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</si>
  <si>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</si>
  <si>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</si>
  <si>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</si>
  <si>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</si>
  <si>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</si>
  <si>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</si>
  <si>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</si>
  <si>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</si>
  <si>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</si>
  <si>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</si>
  <si>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</si>
  <si>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</si>
  <si>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</si>
  <si>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</si>
  <si>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</si>
  <si>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</si>
  <si>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</si>
  <si>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</si>
  <si>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</si>
  <si>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</si>
  <si>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</si>
  <si>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</si>
  <si>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</si>
  <si>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</si>
  <si>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</si>
  <si>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</si>
  <si>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</si>
  <si>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</si>
  <si>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</si>
  <si>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</si>
  <si>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</si>
  <si>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</si>
  <si>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</si>
  <si>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</si>
  <si>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</si>
  <si>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</si>
  <si>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</si>
  <si>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</si>
  <si>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</si>
  <si>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</si>
  <si>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</si>
  <si>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</si>
  <si>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</si>
  <si>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</si>
  <si>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</si>
  <si>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</si>
  <si>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</si>
  <si>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</si>
  <si>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</si>
  <si>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</si>
  <si>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</si>
  <si>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</si>
  <si>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</si>
  <si>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</si>
  <si>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</si>
  <si>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</si>
  <si>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</si>
  <si>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</si>
  <si>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</si>
  <si>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</si>
  <si>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</si>
  <si>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</si>
  <si>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</si>
  <si>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</si>
  <si>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</si>
  <si>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</si>
  <si>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</si>
  <si>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</si>
  <si>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</si>
  <si>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</si>
  <si>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</si>
  <si>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</si>
  <si>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</si>
  <si>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</si>
  <si>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</si>
  <si>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</si>
  <si>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</si>
  <si>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</si>
  <si>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</si>
  <si>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</si>
  <si>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</si>
  <si>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</si>
  <si>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</si>
  <si>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</si>
  <si>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</si>
  <si>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</si>
  <si>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</si>
  <si>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</si>
  <si>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</si>
  <si>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</si>
  <si>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</si>
  <si>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</si>
  <si>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</si>
  <si>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</si>
  <si>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</si>
  <si>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</si>
  <si>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</si>
  <si>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</si>
  <si>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</si>
  <si>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</si>
  <si>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</si>
  <si>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</si>
  <si>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</si>
  <si>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</si>
  <si>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</si>
  <si>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</si>
  <si>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</si>
  <si>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</si>
  <si>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</si>
  <si>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</si>
  <si>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</si>
  <si>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</si>
  <si>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</si>
  <si>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</si>
  <si>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</si>
  <si>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</si>
  <si>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</si>
  <si>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</si>
  <si>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</si>
  <si>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</si>
  <si>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</si>
  <si>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</si>
  <si>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</si>
  <si>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</si>
  <si>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</si>
  <si>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</si>
  <si>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</si>
  <si>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</si>
  <si>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</si>
  <si>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</si>
  <si>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</si>
  <si>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</si>
  <si>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</si>
  <si>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</si>
  <si>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</si>
  <si>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</si>
  <si>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</si>
  <si>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</si>
  <si>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</si>
  <si>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</si>
  <si>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</si>
  <si>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</si>
  <si>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</si>
  <si>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</si>
  <si>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</si>
  <si>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</si>
  <si>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</si>
  <si>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</si>
  <si>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</si>
  <si>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</si>
  <si>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</si>
  <si>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</si>
  <si>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</si>
  <si>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</si>
  <si>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</si>
  <si>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</si>
  <si>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</si>
  <si>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</si>
  <si>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</si>
  <si>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</si>
  <si>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</si>
  <si>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</si>
  <si>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</si>
  <si>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</si>
  <si>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</si>
  <si>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</si>
  <si>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</si>
  <si>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</si>
  <si>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</si>
  <si>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</si>
  <si>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</si>
  <si>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</si>
  <si>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</si>
  <si>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</si>
  <si>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</si>
  <si>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</si>
  <si>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</si>
  <si>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</si>
  <si>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ZAVAROVALNICA TRIGLAV 2. IZDAJA</t>
  </si>
  <si>
    <t>ZT02</t>
  </si>
  <si>
    <t>SI0022103038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</si>
  <si>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</si>
  <si>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</si>
  <si>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</si>
  <si>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</si>
  <si>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</si>
  <si>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</si>
  <si>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</si>
  <si>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</si>
  <si>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</si>
  <si>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</si>
  <si>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</si>
  <si>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</si>
  <si>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</si>
  <si>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</si>
  <si>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</si>
  <si>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</si>
  <si>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</si>
  <si>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</si>
  <si>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</si>
  <si>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</si>
  <si>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</si>
  <si>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</si>
  <si>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</si>
  <si>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</si>
  <si>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</si>
  <si>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</si>
  <si>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</si>
  <si>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</si>
  <si>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</si>
  <si>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</si>
  <si>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</si>
  <si>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</si>
  <si>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</si>
  <si>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</si>
  <si>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</si>
  <si>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</si>
  <si>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</si>
  <si>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</si>
  <si>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</si>
  <si>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</si>
  <si>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</si>
  <si>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</si>
  <si>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</si>
  <si>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</si>
  <si>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</si>
  <si>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</si>
  <si>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</si>
  <si>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</si>
  <si>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</si>
  <si>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</si>
  <si>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</si>
  <si>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</si>
  <si>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</si>
  <si>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</si>
  <si>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</si>
  <si>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</si>
  <si>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</si>
  <si>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</si>
  <si>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</si>
  <si>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</si>
  <si>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</si>
  <si>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</si>
  <si>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</si>
  <si>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</si>
  <si>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</si>
  <si>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</si>
  <si>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</si>
  <si>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</si>
  <si>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</si>
  <si>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</si>
  <si>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</si>
  <si>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</si>
  <si>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</si>
  <si>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</si>
  <si>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</si>
  <si>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</si>
  <si>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</si>
  <si>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</si>
  <si>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</si>
  <si>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</si>
  <si>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</si>
  <si>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KBC SECURITIES N.V.</t>
  </si>
  <si>
    <t>KOMERCIALNI ZAPIS GORENJE 3. IZDAJA</t>
  </si>
  <si>
    <t>REPUBLIKA SLOVENIJA 74. IZDAJA</t>
  </si>
  <si>
    <t>RS74</t>
  </si>
  <si>
    <t>SI0002103487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</si>
  <si>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</si>
  <si>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</si>
  <si>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</si>
  <si>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</si>
  <si>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</si>
  <si>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</si>
  <si>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</si>
  <si>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</si>
  <si>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</si>
  <si>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</si>
  <si>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</si>
  <si>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</si>
  <si>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</si>
  <si>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</si>
  <si>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</si>
  <si>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</si>
  <si>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</si>
  <si>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</si>
  <si>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</si>
  <si>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</si>
  <si>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</si>
  <si>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</si>
  <si>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</si>
  <si>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</si>
  <si>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</si>
  <si>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</si>
  <si>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</si>
  <si>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</si>
  <si>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</si>
  <si>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>Prva kotacija</t>
    </r>
    <r>
      <rPr>
        <sz val="10"/>
        <rFont val="Arial CE"/>
        <family val="2"/>
        <charset val="238"/>
      </rPr>
      <t xml:space="preserve">
Prime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</si>
  <si>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</si>
  <si>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</si>
  <si>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</si>
  <si>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</si>
  <si>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</si>
  <si>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</si>
  <si>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Ostali Others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</si>
  <si>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</si>
  <si>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</si>
  <si>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</si>
  <si>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</si>
  <si>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</si>
  <si>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</si>
  <si>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</si>
  <si>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</si>
  <si>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</si>
  <si>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</si>
  <si>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</si>
  <si>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</si>
  <si>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NOVA KREDITNA BANKA MARIBOR d.d.</t>
  </si>
  <si>
    <r>
      <t xml:space="preserve">STATISTIKE LJUBLJANSKE BORZE
JULIJ 2015
</t>
    </r>
    <r>
      <rPr>
        <sz val="14"/>
        <rFont val="Arial"/>
        <family val="2"/>
        <charset val="238"/>
      </rPr>
      <t>LJUBLJANA STOCK EXCHANGE STATISTICS
JULY 2015</t>
    </r>
  </si>
  <si>
    <r>
      <t xml:space="preserve">VELIKOST TRGA V JULIJU 2015
</t>
    </r>
    <r>
      <rPr>
        <i/>
        <sz val="10"/>
        <rFont val="Arial"/>
        <family val="2"/>
        <charset val="238"/>
      </rPr>
      <t>MARKET SIZE IN JULY 2015</t>
    </r>
  </si>
  <si>
    <t>Število izdajateljev
Number of Issuers
31.7.2015</t>
  </si>
  <si>
    <t>Število izdaj
Number of issues
31.7.2015</t>
  </si>
  <si>
    <t>Tržna kapitalizacija       (v mio EUR)
Market capitalisation 
(in EURm)
31.7.2015</t>
  </si>
  <si>
    <r>
      <t xml:space="preserve">NAJPROMETNEJŠE DELNICE V JULIJU 2015
</t>
    </r>
    <r>
      <rPr>
        <i/>
        <sz val="10"/>
        <rFont val="Arial"/>
        <family val="2"/>
        <charset val="238"/>
      </rPr>
      <t>MOST TRADED SHARES IN JULY 2015</t>
    </r>
  </si>
  <si>
    <r>
      <t xml:space="preserve">NAJPROMETNEJŠI DOLŽNIŠKI VP V JULIJU 2015
</t>
    </r>
    <r>
      <rPr>
        <i/>
        <sz val="10"/>
        <rFont val="Arial"/>
        <family val="2"/>
        <charset val="238"/>
      </rPr>
      <t>MOST TRADED DEBT SECURITIES IN JULY 2015</t>
    </r>
  </si>
  <si>
    <r>
      <t xml:space="preserve">DELNICE Z NAJVEČJO TRŽNO KAPITALIZACIJO NA DAN 31.7.2015
</t>
    </r>
    <r>
      <rPr>
        <i/>
        <sz val="10"/>
        <rFont val="Arial"/>
        <family val="2"/>
        <charset val="238"/>
      </rPr>
      <t>SHARES WITH THE HIGHEST MARKET CAPITALISATION AS AT 31 JULY 2015</t>
    </r>
  </si>
  <si>
    <t>Tečaj
(v EUR)
Price 
(in EUR)
31.7.2015</t>
  </si>
  <si>
    <t>Število vrednostnih papirjev
Number of securities
31.7.2015</t>
  </si>
  <si>
    <t>Tržna kapitalizacija 
(v EUR)
Market capitalisation
(in EUR)
31.7.2015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</si>
  <si>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</si>
  <si>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</si>
  <si>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</si>
  <si>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</si>
  <si>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</si>
  <si>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</si>
  <si>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</si>
  <si>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</si>
  <si>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SI0002103545</t>
  </si>
  <si>
    <t>ERSTE GROUP BANK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</si>
</sst>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669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6" fillId="21" borderId="2" applyNumberFormat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7" fillId="0" borderId="0"/>
    <xf numFmtId="0" fontId="30" fillId="22" borderId="0" applyNumberFormat="0" applyBorder="0" applyAlignment="0" applyProtection="0"/>
    <xf numFmtId="0" fontId="15" fillId="23" borderId="7" applyNumberFormat="0" applyFont="0" applyAlignment="0" applyProtection="0"/>
    <xf numFmtId="0" fontId="31" fillId="20" borderId="8" applyNumberFormat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5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23" borderId="7" applyNumberFormat="0" applyFont="0" applyAlignment="0" applyProtection="0"/>
    <xf numFmtId="9" fontId="5" fillId="0" borderId="0" applyFont="0" applyFill="0" applyBorder="0" applyAlignment="0" applyProtection="0"/>
    <xf numFmtId="0" fontId="15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4" fillId="57" borderId="0" applyNumberFormat="0" applyBorder="0" applyAlignment="0" applyProtection="0"/>
    <xf numFmtId="0" fontId="46" fillId="56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57" borderId="0" applyNumberFormat="0" applyBorder="0" applyAlignment="0" applyProtection="0"/>
    <xf numFmtId="0" fontId="4" fillId="56" borderId="0" applyNumberFormat="0" applyBorder="0" applyAlignment="0" applyProtection="0"/>
    <xf numFmtId="9" fontId="12" fillId="0" borderId="0" applyFont="0" applyFill="0" applyBorder="0" applyAlignment="0" applyProtection="0"/>
    <xf numFmtId="0" fontId="46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32" borderId="0" applyNumberFormat="0" applyBorder="0" applyAlignment="0" applyProtection="0"/>
    <xf numFmtId="0" fontId="4" fillId="32" borderId="0" applyNumberFormat="0" applyBorder="0" applyAlignment="0" applyProtection="0"/>
    <xf numFmtId="0" fontId="46" fillId="33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4" fillId="34" borderId="0" applyNumberFormat="0" applyBorder="0" applyAlignment="0" applyProtection="0"/>
    <xf numFmtId="0" fontId="46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36" borderId="0" applyNumberFormat="0" applyBorder="0" applyAlignment="0" applyProtection="0"/>
    <xf numFmtId="0" fontId="4" fillId="36" borderId="0" applyNumberFormat="0" applyBorder="0" applyAlignment="0" applyProtection="0"/>
    <xf numFmtId="0" fontId="46" fillId="37" borderId="0" applyNumberFormat="0" applyBorder="0" applyAlignment="0" applyProtection="0"/>
    <xf numFmtId="0" fontId="4" fillId="37" borderId="0" applyNumberFormat="0" applyBorder="0" applyAlignment="0" applyProtection="0"/>
    <xf numFmtId="0" fontId="46" fillId="38" borderId="0" applyNumberFormat="0" applyBorder="0" applyAlignment="0" applyProtection="0"/>
    <xf numFmtId="0" fontId="4" fillId="38" borderId="0" applyNumberFormat="0" applyBorder="0" applyAlignment="0" applyProtection="0"/>
    <xf numFmtId="0" fontId="35" fillId="39" borderId="0" applyNumberFormat="0" applyBorder="0" applyAlignment="0" applyProtection="0"/>
    <xf numFmtId="0" fontId="62" fillId="39" borderId="0" applyNumberFormat="0" applyBorder="0" applyAlignment="0" applyProtection="0"/>
    <xf numFmtId="0" fontId="35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60" borderId="0" applyNumberFormat="0" applyBorder="0" applyAlignment="0" applyProtection="0"/>
    <xf numFmtId="0" fontId="35" fillId="60" borderId="0" applyNumberFormat="0" applyBorder="0" applyAlignment="0" applyProtection="0"/>
    <xf numFmtId="0" fontId="62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2" borderId="0" applyNumberFormat="0" applyBorder="0" applyAlignment="0" applyProtection="0"/>
    <xf numFmtId="0" fontId="62" fillId="42" borderId="0" applyNumberFormat="0" applyBorder="0" applyAlignment="0" applyProtection="0"/>
    <xf numFmtId="0" fontId="35" fillId="43" borderId="0" applyNumberFormat="0" applyBorder="0" applyAlignment="0" applyProtection="0"/>
    <xf numFmtId="0" fontId="62" fillId="43" borderId="0" applyNumberFormat="0" applyBorder="0" applyAlignment="0" applyProtection="0"/>
    <xf numFmtId="0" fontId="35" fillId="44" borderId="0" applyNumberFormat="0" applyBorder="0" applyAlignment="0" applyProtection="0"/>
    <xf numFmtId="0" fontId="62" fillId="44" borderId="0" applyNumberFormat="0" applyBorder="0" applyAlignment="0" applyProtection="0"/>
    <xf numFmtId="0" fontId="35" fillId="45" borderId="0" applyNumberFormat="0" applyBorder="0" applyAlignment="0" applyProtection="0"/>
    <xf numFmtId="0" fontId="62" fillId="45" borderId="0" applyNumberFormat="0" applyBorder="0" applyAlignment="0" applyProtection="0"/>
    <xf numFmtId="0" fontId="35" fillId="46" borderId="0" applyNumberFormat="0" applyBorder="0" applyAlignment="0" applyProtection="0"/>
    <xf numFmtId="0" fontId="62" fillId="46" borderId="0" applyNumberFormat="0" applyBorder="0" applyAlignment="0" applyProtection="0"/>
    <xf numFmtId="0" fontId="35" fillId="47" borderId="0" applyNumberFormat="0" applyBorder="0" applyAlignment="0" applyProtection="0"/>
    <xf numFmtId="0" fontId="62" fillId="47" borderId="0" applyNumberFormat="0" applyBorder="0" applyAlignment="0" applyProtection="0"/>
    <xf numFmtId="0" fontId="47" fillId="48" borderId="0" applyNumberFormat="0" applyBorder="0" applyAlignment="0" applyProtection="0"/>
    <xf numFmtId="0" fontId="63" fillId="48" borderId="0" applyNumberFormat="0" applyBorder="0" applyAlignment="0" applyProtection="0"/>
    <xf numFmtId="0" fontId="48" fillId="49" borderId="14" applyNumberFormat="0" applyAlignment="0" applyProtection="0"/>
    <xf numFmtId="0" fontId="64" fillId="49" borderId="14" applyNumberFormat="0" applyAlignment="0" applyProtection="0"/>
    <xf numFmtId="0" fontId="49" fillId="50" borderId="15" applyNumberFormat="0" applyAlignment="0" applyProtection="0"/>
    <xf numFmtId="0" fontId="65" fillId="50" borderId="15" applyNumberFormat="0" applyAlignment="0" applyProtection="0"/>
    <xf numFmtId="16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67" fillId="51" borderId="0" applyNumberFormat="0" applyBorder="0" applyAlignment="0" applyProtection="0"/>
    <xf numFmtId="0" fontId="52" fillId="0" borderId="16" applyNumberFormat="0" applyFill="0" applyAlignment="0" applyProtection="0"/>
    <xf numFmtId="0" fontId="68" fillId="0" borderId="16" applyNumberFormat="0" applyFill="0" applyAlignment="0" applyProtection="0"/>
    <xf numFmtId="0" fontId="53" fillId="0" borderId="17" applyNumberFormat="0" applyFill="0" applyAlignment="0" applyProtection="0"/>
    <xf numFmtId="0" fontId="69" fillId="0" borderId="17" applyNumberFormat="0" applyFill="0" applyAlignment="0" applyProtection="0"/>
    <xf numFmtId="0" fontId="54" fillId="0" borderId="18" applyNumberFormat="0" applyFill="0" applyAlignment="0" applyProtection="0"/>
    <xf numFmtId="0" fontId="7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52" borderId="14" applyNumberFormat="0" applyAlignment="0" applyProtection="0"/>
    <xf numFmtId="0" fontId="71" fillId="52" borderId="14" applyNumberFormat="0" applyAlignment="0" applyProtection="0"/>
    <xf numFmtId="0" fontId="56" fillId="0" borderId="19" applyNumberFormat="0" applyFill="0" applyAlignment="0" applyProtection="0"/>
    <xf numFmtId="0" fontId="72" fillId="0" borderId="19" applyNumberFormat="0" applyFill="0" applyAlignment="0" applyProtection="0"/>
    <xf numFmtId="0" fontId="57" fillId="53" borderId="0" applyNumberFormat="0" applyBorder="0" applyAlignment="0" applyProtection="0"/>
    <xf numFmtId="0" fontId="73" fillId="53" borderId="0" applyNumberFormat="0" applyBorder="0" applyAlignment="0" applyProtection="0"/>
    <xf numFmtId="0" fontId="46" fillId="0" borderId="0"/>
    <xf numFmtId="0" fontId="12" fillId="0" borderId="0"/>
    <xf numFmtId="0" fontId="15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6" fillId="54" borderId="20" applyNumberFormat="0" applyFont="0" applyAlignment="0" applyProtection="0"/>
    <xf numFmtId="0" fontId="4" fillId="54" borderId="20" applyNumberFormat="0" applyFont="0" applyAlignment="0" applyProtection="0"/>
    <xf numFmtId="0" fontId="58" fillId="49" borderId="21" applyNumberFormat="0" applyAlignment="0" applyProtection="0"/>
    <xf numFmtId="0" fontId="74" fillId="49" borderId="21" applyNumberFormat="0" applyAlignment="0" applyProtection="0"/>
    <xf numFmtId="9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75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2" fillId="0" borderId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59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41" borderId="0" applyNumberFormat="0" applyBorder="0" applyAlignment="0" applyProtection="0"/>
    <xf numFmtId="0" fontId="35" fillId="6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4" applyNumberFormat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52" borderId="14" applyNumberFormat="0" applyAlignment="0" applyProtection="0"/>
    <xf numFmtId="0" fontId="56" fillId="0" borderId="19" applyNumberFormat="0" applyFill="0" applyAlignment="0" applyProtection="0"/>
    <xf numFmtId="0" fontId="57" fillId="53" borderId="0" applyNumberFormat="0" applyBorder="0" applyAlignment="0" applyProtection="0"/>
    <xf numFmtId="0" fontId="58" fillId="49" borderId="21" applyNumberFormat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9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7" borderId="0" applyNumberFormat="0" applyBorder="0" applyAlignment="0" applyProtection="0"/>
    <xf numFmtId="165" fontId="12" fillId="0" borderId="0" applyFont="0" applyFill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64" fillId="49" borderId="14" applyNumberFormat="0" applyAlignment="0" applyProtection="0"/>
    <xf numFmtId="0" fontId="71" fillId="52" borderId="14" applyNumberForma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4" fillId="0" borderId="0"/>
    <xf numFmtId="0" fontId="4" fillId="54" borderId="20" applyNumberFormat="0" applyFont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20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77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2" fillId="20" borderId="1" applyNumberForma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15" fillId="23" borderId="7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5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4" fillId="55" borderId="0" applyNumberFormat="0" applyBorder="0" applyAlignment="0" applyProtection="0"/>
    <xf numFmtId="0" fontId="4" fillId="34" borderId="0" applyNumberFormat="0" applyBorder="0" applyAlignment="0" applyProtection="0"/>
    <xf numFmtId="0" fontId="4" fillId="56" borderId="0" applyNumberFormat="0" applyBorder="0" applyAlignment="0" applyProtection="0"/>
    <xf numFmtId="0" fontId="4" fillId="35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54" borderId="20" applyNumberFormat="0" applyFont="0" applyAlignment="0" applyProtection="0"/>
    <xf numFmtId="0" fontId="78" fillId="0" borderId="0"/>
    <xf numFmtId="0" fontId="12" fillId="0" borderId="0"/>
    <xf numFmtId="0" fontId="12" fillId="0" borderId="0"/>
    <xf numFmtId="9" fontId="78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5" fillId="0" borderId="0"/>
    <xf numFmtId="43" fontId="9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78">
    <xf numFmtId="0" fontId="0" fillId="0" borderId="0" xfId="0"/>
    <xf numFmtId="0" fontId="7" fillId="0" borderId="0" xfId="0" applyFont="1" applyAlignment="1">
      <alignment horizontal="center" wrapText="1"/>
    </xf>
    <xf numFmtId="49" fontId="6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/>
    <xf numFmtId="4" fontId="6" fillId="0" borderId="0" xfId="0" applyNumberFormat="1" applyFont="1"/>
    <xf numFmtId="0" fontId="10" fillId="0" borderId="0" xfId="0" applyFont="1"/>
    <xf numFmtId="0" fontId="7" fillId="24" borderId="0" xfId="0" applyFont="1" applyFill="1" applyAlignment="1">
      <alignment horizontal="center" wrapText="1"/>
    </xf>
    <xf numFmtId="0" fontId="8" fillId="25" borderId="0" xfId="0" applyFont="1" applyFill="1" applyAlignment="1">
      <alignment horizontal="right" wrapText="1"/>
    </xf>
    <xf numFmtId="3" fontId="8" fillId="25" borderId="0" xfId="0" applyNumberFormat="1" applyFont="1" applyFill="1" applyAlignment="1">
      <alignment horizontal="right" wrapText="1"/>
    </xf>
    <xf numFmtId="0" fontId="19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11" fillId="0" borderId="0" xfId="35" applyFill="1" applyAlignment="1" applyProtection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10" fontId="35" fillId="0" borderId="0" xfId="42" applyNumberFormat="1" applyFont="1"/>
    <xf numFmtId="3" fontId="36" fillId="0" borderId="0" xfId="0" applyNumberFormat="1" applyFont="1"/>
    <xf numFmtId="3" fontId="13" fillId="0" borderId="0" xfId="0" applyNumberFormat="1" applyFont="1" applyFill="1" applyBorder="1" applyAlignment="1"/>
    <xf numFmtId="2" fontId="14" fillId="0" borderId="0" xfId="28" applyNumberFormat="1" applyFont="1" applyFill="1" applyBorder="1" applyAlignment="1">
      <alignment horizontal="right" wrapText="1"/>
    </xf>
    <xf numFmtId="3" fontId="14" fillId="0" borderId="0" xfId="28" applyNumberFormat="1" applyFont="1" applyFill="1" applyBorder="1" applyAlignment="1">
      <alignment horizontal="right" wrapText="1"/>
    </xf>
    <xf numFmtId="10" fontId="14" fillId="0" borderId="0" xfId="4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/>
    <xf numFmtId="3" fontId="36" fillId="31" borderId="0" xfId="0" applyNumberFormat="1" applyFont="1" applyFill="1" applyBorder="1"/>
    <xf numFmtId="0" fontId="38" fillId="0" borderId="11" xfId="0" applyFont="1" applyBorder="1" applyAlignment="1">
      <alignment wrapText="1"/>
    </xf>
    <xf numFmtId="0" fontId="0" fillId="0" borderId="0" xfId="0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43" fillId="0" borderId="0" xfId="0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vertical="center" wrapText="1"/>
    </xf>
    <xf numFmtId="0" fontId="0" fillId="0" borderId="0" xfId="0"/>
    <xf numFmtId="0" fontId="19" fillId="0" borderId="0" xfId="0" applyFont="1" applyFill="1" applyBorder="1" applyAlignment="1">
      <alignment horizontal="center" wrapText="1"/>
    </xf>
    <xf numFmtId="0" fontId="35" fillId="0" borderId="0" xfId="0" applyFont="1"/>
    <xf numFmtId="3" fontId="35" fillId="0" borderId="0" xfId="0" applyNumberFormat="1" applyFont="1"/>
    <xf numFmtId="0" fontId="19" fillId="0" borderId="0" xfId="0" applyFont="1" applyFill="1" applyBorder="1" applyAlignment="1">
      <alignment wrapText="1"/>
    </xf>
    <xf numFmtId="10" fontId="35" fillId="0" borderId="0" xfId="0" applyNumberFormat="1" applyFont="1"/>
    <xf numFmtId="0" fontId="0" fillId="0" borderId="0" xfId="0"/>
    <xf numFmtId="0" fontId="43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42" fillId="0" borderId="0" xfId="0" applyFont="1" applyFill="1"/>
    <xf numFmtId="14" fontId="41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9" fillId="0" borderId="0" xfId="0" applyFont="1" applyFill="1" applyAlignment="1"/>
    <xf numFmtId="0" fontId="0" fillId="0" borderId="0" xfId="0"/>
    <xf numFmtId="0" fontId="19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3" fillId="0" borderId="0" xfId="0" applyNumberFormat="1" applyFont="1" applyFill="1" applyBorder="1" applyAlignment="1">
      <alignment horizontal="right"/>
    </xf>
    <xf numFmtId="0" fontId="16" fillId="26" borderId="10" xfId="0" applyFont="1" applyFill="1" applyBorder="1" applyAlignment="1">
      <alignment horizontal="left" wrapText="1"/>
    </xf>
    <xf numFmtId="0" fontId="16" fillId="26" borderId="10" xfId="0" applyFont="1" applyFill="1" applyBorder="1" applyAlignment="1">
      <alignment horizontal="center" wrapText="1"/>
    </xf>
    <xf numFmtId="0" fontId="5" fillId="29" borderId="10" xfId="0" applyFont="1" applyFill="1" applyBorder="1" applyAlignment="1">
      <alignment horizontal="left" wrapText="1"/>
    </xf>
    <xf numFmtId="3" fontId="41" fillId="29" borderId="10" xfId="0" applyNumberFormat="1" applyFont="1" applyFill="1" applyBorder="1"/>
    <xf numFmtId="0" fontId="5" fillId="30" borderId="10" xfId="0" applyFont="1" applyFill="1" applyBorder="1" applyAlignment="1">
      <alignment horizontal="left" wrapText="1"/>
    </xf>
    <xf numFmtId="3" fontId="41" fillId="30" borderId="10" xfId="0" applyNumberFormat="1" applyFont="1" applyFill="1" applyBorder="1"/>
    <xf numFmtId="10" fontId="41" fillId="29" borderId="13" xfId="42" applyNumberFormat="1" applyFont="1" applyFill="1" applyBorder="1"/>
    <xf numFmtId="10" fontId="41" fillId="30" borderId="13" xfId="42" applyNumberFormat="1" applyFont="1" applyFill="1" applyBorder="1"/>
    <xf numFmtId="3" fontId="17" fillId="29" borderId="10" xfId="0" applyNumberFormat="1" applyFont="1" applyFill="1" applyBorder="1"/>
    <xf numFmtId="10" fontId="17" fillId="29" borderId="13" xfId="42" applyNumberFormat="1" applyFont="1" applyFill="1" applyBorder="1"/>
    <xf numFmtId="3" fontId="17" fillId="30" borderId="10" xfId="0" applyNumberFormat="1" applyFont="1" applyFill="1" applyBorder="1"/>
    <xf numFmtId="10" fontId="17" fillId="30" borderId="13" xfId="42" applyNumberFormat="1" applyFont="1" applyFill="1" applyBorder="1"/>
    <xf numFmtId="0" fontId="16" fillId="26" borderId="13" xfId="0" applyFont="1" applyFill="1" applyBorder="1" applyAlignment="1">
      <alignment horizontal="center" wrapText="1"/>
    </xf>
    <xf numFmtId="3" fontId="5" fillId="29" borderId="10" xfId="0" applyNumberFormat="1" applyFont="1" applyFill="1" applyBorder="1"/>
    <xf numFmtId="3" fontId="5" fillId="30" borderId="10" xfId="0" applyNumberFormat="1" applyFont="1" applyFill="1" applyBorder="1"/>
    <xf numFmtId="0" fontId="5" fillId="27" borderId="10" xfId="0" applyFont="1" applyFill="1" applyBorder="1" applyAlignment="1">
      <alignment horizontal="left" wrapText="1"/>
    </xf>
    <xf numFmtId="3" fontId="5" fillId="27" borderId="10" xfId="0" applyNumberFormat="1" applyFont="1" applyFill="1" applyBorder="1"/>
    <xf numFmtId="4" fontId="5" fillId="27" borderId="10" xfId="0" applyNumberFormat="1" applyFont="1" applyFill="1" applyBorder="1"/>
    <xf numFmtId="14" fontId="5" fillId="27" borderId="10" xfId="0" applyNumberFormat="1" applyFont="1" applyFill="1" applyBorder="1"/>
    <xf numFmtId="10" fontId="5" fillId="27" borderId="10" xfId="42" applyNumberFormat="1" applyFont="1" applyFill="1" applyBorder="1"/>
    <xf numFmtId="14" fontId="5" fillId="28" borderId="10" xfId="0" applyNumberFormat="1" applyFont="1" applyFill="1" applyBorder="1"/>
    <xf numFmtId="10" fontId="5" fillId="28" borderId="10" xfId="42" applyNumberFormat="1" applyFont="1" applyFill="1" applyBorder="1"/>
    <xf numFmtId="0" fontId="16" fillId="63" borderId="10" xfId="0" applyFont="1" applyFill="1" applyBorder="1" applyAlignment="1">
      <alignment horizontal="left" wrapText="1"/>
    </xf>
    <xf numFmtId="0" fontId="16" fillId="63" borderId="10" xfId="0" applyFont="1" applyFill="1" applyBorder="1" applyAlignment="1">
      <alignment horizontal="center" wrapText="1"/>
    </xf>
    <xf numFmtId="3" fontId="16" fillId="63" borderId="10" xfId="0" applyNumberFormat="1" applyFont="1" applyFill="1" applyBorder="1"/>
    <xf numFmtId="4" fontId="5" fillId="28" borderId="10" xfId="0" applyNumberFormat="1" applyFont="1" applyFill="1" applyBorder="1"/>
    <xf numFmtId="49" fontId="41" fillId="29" borderId="10" xfId="0" applyNumberFormat="1" applyFont="1" applyFill="1" applyBorder="1"/>
    <xf numFmtId="49" fontId="41" fillId="29" borderId="10" xfId="0" applyNumberFormat="1" applyFont="1" applyFill="1" applyBorder="1" applyAlignment="1">
      <alignment horizontal="center" wrapText="1"/>
    </xf>
    <xf numFmtId="49" fontId="41" fillId="30" borderId="10" xfId="0" applyNumberFormat="1" applyFont="1" applyFill="1" applyBorder="1"/>
    <xf numFmtId="49" fontId="17" fillId="30" borderId="10" xfId="0" applyNumberFormat="1" applyFont="1" applyFill="1" applyBorder="1" applyAlignment="1">
      <alignment horizontal="center" wrapText="1"/>
    </xf>
    <xf numFmtId="49" fontId="17" fillId="29" borderId="10" xfId="0" applyNumberFormat="1" applyFont="1" applyFill="1" applyBorder="1" applyAlignment="1">
      <alignment horizontal="center" wrapText="1"/>
    </xf>
    <xf numFmtId="49" fontId="17" fillId="29" borderId="10" xfId="0" applyNumberFormat="1" applyFont="1" applyFill="1" applyBorder="1" applyAlignment="1">
      <alignment wrapText="1"/>
    </xf>
    <xf numFmtId="49" fontId="17" fillId="30" borderId="10" xfId="0" applyNumberFormat="1" applyFont="1" applyFill="1" applyBorder="1" applyAlignment="1">
      <alignment wrapText="1"/>
    </xf>
    <xf numFmtId="49" fontId="6" fillId="0" borderId="0" xfId="0" applyNumberFormat="1" applyFont="1" applyBorder="1"/>
    <xf numFmtId="0" fontId="18" fillId="26" borderId="0" xfId="0" applyFont="1" applyFill="1" applyBorder="1"/>
    <xf numFmtId="3" fontId="39" fillId="29" borderId="0" xfId="0" applyNumberFormat="1" applyFont="1" applyFill="1" applyBorder="1"/>
    <xf numFmtId="3" fontId="39" fillId="30" borderId="0" xfId="0" applyNumberFormat="1" applyFont="1" applyFill="1" applyBorder="1"/>
    <xf numFmtId="49" fontId="41" fillId="29" borderId="10" xfId="0" applyNumberFormat="1" applyFont="1" applyFill="1" applyBorder="1" applyAlignment="1"/>
    <xf numFmtId="3" fontId="41" fillId="29" borderId="10" xfId="0" applyNumberFormat="1" applyFont="1" applyFill="1" applyBorder="1" applyAlignment="1"/>
    <xf numFmtId="3" fontId="12" fillId="29" borderId="10" xfId="28" applyNumberFormat="1" applyFont="1" applyFill="1" applyBorder="1" applyAlignment="1">
      <alignment horizontal="right" wrapText="1"/>
    </xf>
    <xf numFmtId="10" fontId="12" fillId="29" borderId="10" xfId="42" applyNumberFormat="1" applyFont="1" applyFill="1" applyBorder="1" applyAlignment="1">
      <alignment horizontal="right" wrapText="1"/>
    </xf>
    <xf numFmtId="49" fontId="41" fillId="30" borderId="10" xfId="0" applyNumberFormat="1" applyFont="1" applyFill="1" applyBorder="1" applyAlignment="1"/>
    <xf numFmtId="3" fontId="41" fillId="30" borderId="10" xfId="0" applyNumberFormat="1" applyFont="1" applyFill="1" applyBorder="1" applyAlignment="1"/>
    <xf numFmtId="3" fontId="12" fillId="30" borderId="10" xfId="28" applyNumberFormat="1" applyFont="1" applyFill="1" applyBorder="1" applyAlignment="1">
      <alignment horizontal="right" wrapText="1"/>
    </xf>
    <xf numFmtId="10" fontId="12" fillId="30" borderId="10" xfId="42" applyNumberFormat="1" applyFont="1" applyFill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8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49" fontId="41" fillId="0" borderId="0" xfId="0" applyNumberFormat="1" applyFont="1" applyFill="1" applyBorder="1"/>
    <xf numFmtId="3" fontId="5" fillId="0" borderId="0" xfId="0" applyNumberFormat="1" applyFont="1"/>
    <xf numFmtId="49" fontId="16" fillId="26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Continuous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0" fontId="5" fillId="0" borderId="0" xfId="0" applyFont="1" applyFill="1" applyBorder="1"/>
    <xf numFmtId="49" fontId="5" fillId="29" borderId="1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9" fontId="5" fillId="30" borderId="10" xfId="0" applyNumberFormat="1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6" fillId="63" borderId="10" xfId="0" applyNumberFormat="1" applyFont="1" applyFill="1" applyBorder="1" applyAlignment="1">
      <alignment horizontal="center" wrapText="1"/>
    </xf>
    <xf numFmtId="49" fontId="16" fillId="63" borderId="10" xfId="0" applyNumberFormat="1" applyFont="1" applyFill="1" applyBorder="1" applyAlignment="1">
      <alignment horizontal="left" wrapText="1"/>
    </xf>
    <xf numFmtId="49" fontId="49" fillId="63" borderId="10" xfId="0" applyNumberFormat="1" applyFont="1" applyFill="1" applyBorder="1" applyAlignment="1">
      <alignment horizontal="left" wrapText="1"/>
    </xf>
    <xf numFmtId="3" fontId="49" fillId="63" borderId="10" xfId="0" applyNumberFormat="1" applyFont="1" applyFill="1" applyBorder="1" applyAlignment="1">
      <alignment horizontal="left" wrapText="1"/>
    </xf>
    <xf numFmtId="49" fontId="16" fillId="63" borderId="10" xfId="0" applyNumberFormat="1" applyFont="1" applyFill="1" applyBorder="1" applyAlignment="1">
      <alignment horizontal="center" wrapText="1"/>
    </xf>
    <xf numFmtId="3" fontId="49" fillId="63" borderId="10" xfId="0" applyNumberFormat="1" applyFont="1" applyFill="1" applyBorder="1" applyAlignment="1">
      <alignment horizontal="right" wrapText="1"/>
    </xf>
    <xf numFmtId="3" fontId="5" fillId="29" borderId="10" xfId="46" applyNumberFormat="1" applyFont="1" applyFill="1" applyBorder="1"/>
    <xf numFmtId="10" fontId="5" fillId="29" borderId="10" xfId="42" applyNumberFormat="1" applyFont="1" applyFill="1" applyBorder="1"/>
    <xf numFmtId="3" fontId="5" fillId="30" borderId="10" xfId="46" applyNumberFormat="1" applyFont="1" applyFill="1" applyBorder="1"/>
    <xf numFmtId="10" fontId="5" fillId="30" borderId="10" xfId="42" applyNumberFormat="1" applyFont="1" applyFill="1" applyBorder="1"/>
    <xf numFmtId="3" fontId="49" fillId="63" borderId="10" xfId="0" applyNumberFormat="1" applyFont="1" applyFill="1" applyBorder="1"/>
    <xf numFmtId="49" fontId="5" fillId="29" borderId="10" xfId="46" applyNumberFormat="1" applyFont="1" applyFill="1" applyBorder="1"/>
    <xf numFmtId="49" fontId="5" fillId="30" borderId="10" xfId="46" applyNumberFormat="1" applyFont="1" applyFill="1" applyBorder="1"/>
    <xf numFmtId="49" fontId="5" fillId="30" borderId="10" xfId="51" applyNumberFormat="1" applyFont="1" applyFill="1" applyBorder="1"/>
    <xf numFmtId="49" fontId="5" fillId="29" borderId="10" xfId="46" applyNumberFormat="1" applyFont="1" applyFill="1" applyBorder="1" applyAlignment="1">
      <alignment wrapText="1"/>
    </xf>
    <xf numFmtId="14" fontId="10" fillId="0" borderId="0" xfId="0" applyNumberFormat="1" applyFont="1" applyFill="1" applyAlignment="1">
      <alignment horizontal="center"/>
    </xf>
    <xf numFmtId="14" fontId="0" fillId="0" borderId="0" xfId="0" applyNumberFormat="1"/>
    <xf numFmtId="14" fontId="4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49" fontId="0" fillId="0" borderId="0" xfId="0" applyNumberFormat="1"/>
    <xf numFmtId="49" fontId="41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left" wrapText="1"/>
    </xf>
    <xf numFmtId="49" fontId="42" fillId="0" borderId="0" xfId="0" applyNumberFormat="1" applyFont="1" applyFill="1" applyBorder="1"/>
    <xf numFmtId="49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15" fillId="0" borderId="0" xfId="48" applyNumberFormat="1" applyFont="1" applyFill="1" applyBorder="1" applyAlignment="1">
      <alignment horizontal="right"/>
    </xf>
    <xf numFmtId="49" fontId="17" fillId="0" borderId="0" xfId="48" applyNumberFormat="1" applyFont="1" applyFill="1" applyBorder="1" applyAlignment="1">
      <alignment horizontal="right"/>
    </xf>
    <xf numFmtId="49" fontId="5" fillId="29" borderId="10" xfId="0" applyNumberFormat="1" applyFont="1" applyFill="1" applyBorder="1" applyAlignment="1">
      <alignment horizontal="left"/>
    </xf>
    <xf numFmtId="49" fontId="5" fillId="29" borderId="10" xfId="0" applyNumberFormat="1" applyFont="1" applyFill="1" applyBorder="1" applyAlignment="1">
      <alignment horizontal="center"/>
    </xf>
    <xf numFmtId="14" fontId="5" fillId="29" borderId="10" xfId="0" applyNumberFormat="1" applyFont="1" applyFill="1" applyBorder="1" applyAlignment="1">
      <alignment horizontal="center"/>
    </xf>
    <xf numFmtId="49" fontId="5" fillId="30" borderId="10" xfId="0" applyNumberFormat="1" applyFont="1" applyFill="1" applyBorder="1" applyAlignment="1">
      <alignment horizontal="center" wrapText="1"/>
    </xf>
    <xf numFmtId="14" fontId="5" fillId="30" borderId="10" xfId="0" applyNumberFormat="1" applyFont="1" applyFill="1" applyBorder="1" applyAlignment="1">
      <alignment horizontal="center" wrapText="1"/>
    </xf>
    <xf numFmtId="49" fontId="5" fillId="0" borderId="0" xfId="0" applyNumberFormat="1" applyFont="1"/>
    <xf numFmtId="14" fontId="5" fillId="0" borderId="0" xfId="0" applyNumberFormat="1" applyFont="1"/>
    <xf numFmtId="49" fontId="5" fillId="29" borderId="10" xfId="0" applyNumberFormat="1" applyFont="1" applyFill="1" applyBorder="1" applyAlignment="1">
      <alignment horizontal="center" wrapText="1"/>
    </xf>
    <xf numFmtId="14" fontId="5" fillId="29" borderId="10" xfId="0" applyNumberFormat="1" applyFont="1" applyFill="1" applyBorder="1" applyAlignment="1">
      <alignment horizontal="center" wrapText="1"/>
    </xf>
    <xf numFmtId="49" fontId="16" fillId="26" borderId="10" xfId="0" applyNumberFormat="1" applyFont="1" applyFill="1" applyBorder="1" applyAlignment="1">
      <alignment wrapText="1"/>
    </xf>
    <xf numFmtId="14" fontId="16" fillId="26" borderId="10" xfId="0" applyNumberFormat="1" applyFont="1" applyFill="1" applyBorder="1" applyAlignment="1">
      <alignment horizontal="center" wrapText="1"/>
    </xf>
    <xf numFmtId="49" fontId="5" fillId="3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0" fontId="84" fillId="0" borderId="0" xfId="0" applyFont="1"/>
    <xf numFmtId="166" fontId="85" fillId="0" borderId="0" xfId="0" applyNumberFormat="1" applyFont="1" applyBorder="1"/>
    <xf numFmtId="0" fontId="83" fillId="0" borderId="0" xfId="0" applyFont="1" applyAlignment="1">
      <alignment horizontal="center" wrapText="1"/>
    </xf>
    <xf numFmtId="0" fontId="86" fillId="0" borderId="0" xfId="0" applyFont="1"/>
    <xf numFmtId="0" fontId="87" fillId="24" borderId="0" xfId="0" applyFont="1" applyFill="1" applyAlignment="1">
      <alignment horizontal="center" wrapText="1"/>
    </xf>
    <xf numFmtId="3" fontId="85" fillId="25" borderId="0" xfId="0" applyNumberFormat="1" applyFont="1" applyFill="1" applyAlignment="1">
      <alignment horizontal="right" wrapText="1"/>
    </xf>
    <xf numFmtId="3" fontId="85" fillId="0" borderId="0" xfId="0" applyNumberFormat="1" applyFont="1" applyBorder="1"/>
    <xf numFmtId="0" fontId="87" fillId="26" borderId="0" xfId="0" applyFont="1" applyFill="1" applyBorder="1" applyAlignment="1">
      <alignment horizontal="center" wrapText="1"/>
    </xf>
    <xf numFmtId="0" fontId="87" fillId="26" borderId="0" xfId="0" applyFont="1" applyFill="1" applyBorder="1" applyAlignment="1">
      <alignment wrapText="1"/>
    </xf>
    <xf numFmtId="3" fontId="88" fillId="29" borderId="0" xfId="0" applyNumberFormat="1" applyFont="1" applyFill="1" applyBorder="1"/>
    <xf numFmtId="3" fontId="88" fillId="30" borderId="0" xfId="0" applyNumberFormat="1" applyFont="1" applyFill="1" applyBorder="1"/>
    <xf numFmtId="49" fontId="85" fillId="31" borderId="0" xfId="0" applyNumberFormat="1" applyFont="1" applyFill="1" applyBorder="1"/>
    <xf numFmtId="0" fontId="85" fillId="31" borderId="0" xfId="0" applyFont="1" applyFill="1" applyBorder="1"/>
    <xf numFmtId="0" fontId="87" fillId="31" borderId="0" xfId="0" applyFont="1" applyFill="1" applyBorder="1" applyAlignment="1">
      <alignment horizontal="center" wrapText="1"/>
    </xf>
    <xf numFmtId="0" fontId="85" fillId="31" borderId="0" xfId="0" applyFont="1" applyFill="1" applyBorder="1" applyAlignment="1">
      <alignment wrapText="1"/>
    </xf>
    <xf numFmtId="171" fontId="85" fillId="31" borderId="0" xfId="0" applyNumberFormat="1" applyFont="1" applyFill="1" applyBorder="1" applyAlignment="1">
      <alignment horizontal="right"/>
    </xf>
    <xf numFmtId="0" fontId="84" fillId="0" borderId="0" xfId="0" applyFont="1" applyBorder="1" applyAlignment="1">
      <alignment wrapText="1"/>
    </xf>
    <xf numFmtId="3" fontId="16" fillId="26" borderId="10" xfId="0" applyNumberFormat="1" applyFont="1" applyFill="1" applyBorder="1" applyAlignment="1">
      <alignment horizontal="right" wrapText="1"/>
    </xf>
    <xf numFmtId="3" fontId="16" fillId="26" borderId="13" xfId="0" applyNumberFormat="1" applyFont="1" applyFill="1" applyBorder="1" applyAlignment="1">
      <alignment horizontal="right" wrapText="1"/>
    </xf>
    <xf numFmtId="0" fontId="89" fillId="30" borderId="0" xfId="0" applyFont="1" applyFill="1" applyBorder="1" applyAlignment="1">
      <alignment wrapText="1"/>
    </xf>
    <xf numFmtId="0" fontId="90" fillId="30" borderId="0" xfId="0" applyFont="1" applyFill="1" applyBorder="1"/>
    <xf numFmtId="0" fontId="91" fillId="30" borderId="0" xfId="0" applyFont="1" applyFill="1" applyBorder="1"/>
    <xf numFmtId="0" fontId="90" fillId="30" borderId="0" xfId="0" applyFont="1" applyFill="1" applyBorder="1" applyAlignment="1">
      <alignment wrapText="1"/>
    </xf>
    <xf numFmtId="0" fontId="90" fillId="30" borderId="0" xfId="0" applyFont="1" applyFill="1" applyBorder="1" applyAlignment="1">
      <alignment horizontal="left" wrapText="1"/>
    </xf>
    <xf numFmtId="0" fontId="92" fillId="30" borderId="0" xfId="0" applyFont="1" applyFill="1" applyBorder="1" applyAlignment="1">
      <alignment horizontal="center" wrapText="1"/>
    </xf>
    <xf numFmtId="0" fontId="93" fillId="30" borderId="0" xfId="0" applyFont="1" applyFill="1" applyBorder="1" applyAlignment="1">
      <alignment wrapText="1"/>
    </xf>
    <xf numFmtId="171" fontId="91" fillId="30" borderId="0" xfId="0" applyNumberFormat="1" applyFont="1" applyFill="1" applyBorder="1"/>
    <xf numFmtId="3" fontId="91" fillId="30" borderId="0" xfId="0" applyNumberFormat="1" applyFont="1" applyFill="1" applyBorder="1"/>
    <xf numFmtId="4" fontId="43" fillId="0" borderId="0" xfId="0" applyNumberFormat="1" applyFont="1" applyFill="1" applyBorder="1" applyAlignment="1">
      <alignment horizontal="centerContinuous" wrapText="1"/>
    </xf>
    <xf numFmtId="4" fontId="38" fillId="0" borderId="0" xfId="0" applyNumberFormat="1" applyFont="1" applyFill="1" applyBorder="1" applyAlignment="1">
      <alignment vertical="center" wrapText="1"/>
    </xf>
    <xf numFmtId="4" fontId="16" fillId="63" borderId="10" xfId="0" applyNumberFormat="1" applyFont="1" applyFill="1" applyBorder="1" applyAlignment="1">
      <alignment horizontal="center" wrapText="1"/>
    </xf>
    <xf numFmtId="4" fontId="5" fillId="29" borderId="10" xfId="0" applyNumberFormat="1" applyFont="1" applyFill="1" applyBorder="1"/>
    <xf numFmtId="4" fontId="5" fillId="30" borderId="10" xfId="0" applyNumberFormat="1" applyFont="1" applyFill="1" applyBorder="1"/>
    <xf numFmtId="4" fontId="49" fillId="63" borderId="1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/>
    <xf numFmtId="4" fontId="38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6" fillId="31" borderId="0" xfId="0" applyFont="1" applyFill="1" applyBorder="1" applyAlignment="1">
      <alignment horizontal="center" wrapText="1"/>
    </xf>
    <xf numFmtId="3" fontId="5" fillId="31" borderId="0" xfId="0" applyNumberFormat="1" applyFont="1" applyFill="1" applyBorder="1"/>
    <xf numFmtId="3" fontId="16" fillId="31" borderId="0" xfId="0" applyNumberFormat="1" applyFont="1" applyFill="1" applyBorder="1"/>
    <xf numFmtId="0" fontId="16" fillId="63" borderId="24" xfId="0" applyFont="1" applyFill="1" applyBorder="1" applyAlignment="1">
      <alignment horizontal="center" wrapText="1"/>
    </xf>
    <xf numFmtId="3" fontId="5" fillId="27" borderId="24" xfId="0" applyNumberFormat="1" applyFont="1" applyFill="1" applyBorder="1"/>
    <xf numFmtId="3" fontId="16" fillId="63" borderId="24" xfId="0" applyNumberFormat="1" applyFont="1" applyFill="1" applyBorder="1"/>
    <xf numFmtId="14" fontId="91" fillId="0" borderId="0" xfId="0" applyNumberFormat="1" applyFont="1"/>
    <xf numFmtId="0" fontId="91" fillId="0" borderId="0" xfId="0" applyFont="1"/>
    <xf numFmtId="14" fontId="94" fillId="31" borderId="23" xfId="0" applyNumberFormat="1" applyFont="1" applyFill="1" applyBorder="1" applyAlignment="1">
      <alignment horizontal="center" wrapText="1"/>
    </xf>
    <xf numFmtId="0" fontId="94" fillId="31" borderId="23" xfId="0" applyFont="1" applyFill="1" applyBorder="1" applyAlignment="1">
      <alignment horizontal="center" wrapText="1"/>
    </xf>
    <xf numFmtId="3" fontId="94" fillId="31" borderId="23" xfId="0" applyNumberFormat="1" applyFont="1" applyFill="1" applyBorder="1" applyAlignment="1">
      <alignment horizontal="center" wrapText="1"/>
    </xf>
    <xf numFmtId="49" fontId="5" fillId="30" borderId="10" xfId="0" applyNumberFormat="1" applyFont="1" applyFill="1" applyBorder="1" applyAlignment="1">
      <alignment horizontal="left"/>
    </xf>
    <xf numFmtId="14" fontId="5" fillId="30" borderId="10" xfId="0" applyNumberFormat="1" applyFont="1" applyFill="1" applyBorder="1" applyAlignment="1">
      <alignment horizontal="center"/>
    </xf>
    <xf numFmtId="0" fontId="5" fillId="30" borderId="10" xfId="0" applyFont="1" applyFill="1" applyBorder="1" applyAlignment="1">
      <alignment wrapText="1"/>
    </xf>
    <xf numFmtId="3" fontId="5" fillId="30" borderId="24" xfId="0" applyNumberFormat="1" applyFont="1" applyFill="1" applyBorder="1"/>
    <xf numFmtId="0" fontId="5" fillId="29" borderId="10" xfId="0" applyFont="1" applyFill="1" applyBorder="1" applyAlignment="1">
      <alignment wrapText="1"/>
    </xf>
    <xf numFmtId="3" fontId="5" fillId="29" borderId="24" xfId="0" applyNumberFormat="1" applyFont="1" applyFill="1" applyBorder="1"/>
    <xf numFmtId="3" fontId="91" fillId="31" borderId="0" xfId="0" applyNumberFormat="1" applyFont="1" applyFill="1"/>
    <xf numFmtId="0" fontId="84" fillId="0" borderId="0" xfId="0" quotePrefix="1" applyFont="1"/>
    <xf numFmtId="4" fontId="12" fillId="29" borderId="10" xfId="28" applyNumberFormat="1" applyFont="1" applyFill="1" applyBorder="1" applyAlignment="1">
      <alignment horizontal="right" wrapText="1"/>
    </xf>
    <xf numFmtId="4" fontId="12" fillId="30" borderId="10" xfId="28" applyNumberFormat="1" applyFont="1" applyFill="1" applyBorder="1" applyAlignment="1">
      <alignment horizontal="right" wrapText="1"/>
    </xf>
    <xf numFmtId="17" fontId="84" fillId="0" borderId="0" xfId="0" quotePrefix="1" applyNumberFormat="1" applyFont="1"/>
    <xf numFmtId="17" fontId="91" fillId="30" borderId="0" xfId="0" quotePrefix="1" applyNumberFormat="1" applyFont="1" applyFill="1" applyBorder="1"/>
    <xf numFmtId="3" fontId="84" fillId="0" borderId="0" xfId="0" applyNumberFormat="1" applyFont="1"/>
    <xf numFmtId="172" fontId="84" fillId="0" borderId="0" xfId="26690" applyNumberFormat="1" applyFont="1" applyBorder="1"/>
    <xf numFmtId="4" fontId="91" fillId="30" borderId="0" xfId="0" applyNumberFormat="1" applyFont="1" applyFill="1" applyBorder="1"/>
    <xf numFmtId="49" fontId="5" fillId="29" borderId="13" xfId="0" applyNumberFormat="1" applyFont="1" applyFill="1" applyBorder="1"/>
    <xf numFmtId="4" fontId="5" fillId="29" borderId="25" xfId="0" applyNumberFormat="1" applyFont="1" applyFill="1" applyBorder="1"/>
    <xf numFmtId="49" fontId="5" fillId="30" borderId="13" xfId="0" applyNumberFormat="1" applyFont="1" applyFill="1" applyBorder="1"/>
    <xf numFmtId="4" fontId="5" fillId="30" borderId="25" xfId="0" applyNumberFormat="1" applyFont="1" applyFill="1" applyBorder="1"/>
    <xf numFmtId="173" fontId="49" fillId="63" borderId="10" xfId="0" applyNumberFormat="1" applyFont="1" applyFill="1" applyBorder="1" applyAlignment="1">
      <alignment horizontal="right"/>
    </xf>
    <xf numFmtId="4" fontId="97" fillId="0" borderId="0" xfId="0" applyNumberFormat="1" applyFont="1" applyAlignment="1">
      <alignment horizontal="right" vertical="top" readingOrder="1"/>
    </xf>
    <xf numFmtId="4" fontId="87" fillId="24" borderId="0" xfId="0" applyNumberFormat="1" applyFont="1" applyFill="1" applyAlignment="1">
      <alignment horizontal="center" wrapText="1"/>
    </xf>
    <xf numFmtId="3" fontId="91" fillId="0" borderId="0" xfId="0" applyNumberFormat="1" applyFont="1"/>
    <xf numFmtId="4" fontId="84" fillId="0" borderId="0" xfId="0" applyNumberFormat="1" applyFont="1"/>
    <xf numFmtId="49" fontId="5" fillId="30" borderId="26" xfId="0" applyNumberFormat="1" applyFont="1" applyFill="1" applyBorder="1" applyAlignment="1">
      <alignment horizontal="left"/>
    </xf>
    <xf numFmtId="49" fontId="5" fillId="30" borderId="26" xfId="0" applyNumberFormat="1" applyFont="1" applyFill="1" applyBorder="1" applyAlignment="1">
      <alignment horizontal="center"/>
    </xf>
    <xf numFmtId="49" fontId="5" fillId="30" borderId="26" xfId="0" applyNumberFormat="1" applyFont="1" applyFill="1" applyBorder="1" applyAlignment="1">
      <alignment horizontal="center" wrapText="1"/>
    </xf>
    <xf numFmtId="49" fontId="17" fillId="30" borderId="26" xfId="0" applyNumberFormat="1" applyFont="1" applyFill="1" applyBorder="1" applyAlignment="1">
      <alignment horizontal="center" wrapText="1"/>
    </xf>
    <xf numFmtId="14" fontId="5" fillId="30" borderId="26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87" fillId="31" borderId="0" xfId="0" applyFont="1" applyFill="1" applyBorder="1" applyAlignment="1">
      <alignment horizontal="center" wrapText="1"/>
    </xf>
    <xf numFmtId="0" fontId="87" fillId="31" borderId="0" xfId="0" applyFont="1" applyFill="1" applyBorder="1" applyAlignment="1">
      <alignment wrapText="1"/>
    </xf>
    <xf numFmtId="0" fontId="92" fillId="30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92" fillId="3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wrapText="1"/>
    </xf>
    <xf numFmtId="10" fontId="91" fillId="30" borderId="0" xfId="42" applyNumberFormat="1" applyFont="1" applyFill="1" applyBorder="1"/>
  </cellXfs>
  <cellStyles count="26694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20" xfId="26693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1920"/>
        <c:axId val="137203712"/>
      </c:lineChart>
      <c:catAx>
        <c:axId val="1372019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72037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372037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7201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  <c:pt idx="6">
                  <c:v>13.92645785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  <c:pt idx="6">
                  <c:v>2.01290119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  <c:pt idx="6">
                  <c:v>1.4283514499999999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  <c:pt idx="6">
                  <c:v>6.0104049800000006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  <c:pt idx="6">
                  <c:v>0.84409000000000001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94528"/>
        <c:axId val="137496064"/>
      </c:barChart>
      <c:catAx>
        <c:axId val="1374945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37496064"/>
        <c:crosses val="autoZero"/>
        <c:auto val="1"/>
        <c:lblAlgn val="ctr"/>
        <c:lblOffset val="100"/>
        <c:noMultiLvlLbl val="0"/>
      </c:catAx>
      <c:valAx>
        <c:axId val="1374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3749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  <c:pt idx="6">
                  <c:v>5151.5946905000001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  <c:pt idx="6">
                  <c:v>407.78939554999999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  <c:pt idx="6">
                  <c:v>373.12182376999999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  <c:pt idx="6">
                  <c:v>18343.074962139999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04416"/>
        <c:axId val="155805952"/>
      </c:barChart>
      <c:dateAx>
        <c:axId val="155804416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558059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5805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5580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15360"/>
        <c:axId val="137258112"/>
      </c:barChart>
      <c:catAx>
        <c:axId val="137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725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5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7215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46624"/>
        <c:axId val="157948160"/>
      </c:lineChart>
      <c:catAx>
        <c:axId val="15794662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94816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5794816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94662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65696"/>
        <c:axId val="157996160"/>
      </c:barChart>
      <c:catAx>
        <c:axId val="15796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99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9961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96569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59872"/>
        <c:axId val="156961408"/>
      </c:lineChart>
      <c:catAx>
        <c:axId val="15695987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96140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5696140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959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97888"/>
        <c:axId val="156999680"/>
      </c:barChart>
      <c:catAx>
        <c:axId val="1569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9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9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997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17984"/>
        <c:axId val="157019520"/>
      </c:lineChart>
      <c:catAx>
        <c:axId val="1570179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01952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5701952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01798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1152"/>
        <c:axId val="157122944"/>
      </c:barChart>
      <c:catAx>
        <c:axId val="1571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1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294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712115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page'!$I$37:$I$59</c:f>
              <c:numCache>
                <c:formatCode>m/d/yyyy</c:formatCod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numCache>
            </c:numRef>
          </c:cat>
          <c:val>
            <c:numRef>
              <c:f>'1. stran,1 page'!$K$37:$K$59</c:f>
              <c:numCache>
                <c:formatCode>#,##0</c:formatCode>
                <c:ptCount val="23"/>
                <c:pt idx="0">
                  <c:v>801</c:v>
                </c:pt>
                <c:pt idx="1">
                  <c:v>1298</c:v>
                </c:pt>
                <c:pt idx="2">
                  <c:v>492</c:v>
                </c:pt>
                <c:pt idx="3">
                  <c:v>729</c:v>
                </c:pt>
                <c:pt idx="4">
                  <c:v>375</c:v>
                </c:pt>
                <c:pt idx="5">
                  <c:v>573</c:v>
                </c:pt>
                <c:pt idx="6">
                  <c:v>2370</c:v>
                </c:pt>
                <c:pt idx="7">
                  <c:v>331</c:v>
                </c:pt>
                <c:pt idx="8">
                  <c:v>506</c:v>
                </c:pt>
                <c:pt idx="9">
                  <c:v>1010</c:v>
                </c:pt>
                <c:pt idx="10">
                  <c:v>401</c:v>
                </c:pt>
                <c:pt idx="11">
                  <c:v>449</c:v>
                </c:pt>
                <c:pt idx="12">
                  <c:v>323</c:v>
                </c:pt>
                <c:pt idx="13">
                  <c:v>226</c:v>
                </c:pt>
                <c:pt idx="14">
                  <c:v>917</c:v>
                </c:pt>
                <c:pt idx="15">
                  <c:v>623</c:v>
                </c:pt>
                <c:pt idx="16">
                  <c:v>464</c:v>
                </c:pt>
                <c:pt idx="17">
                  <c:v>728</c:v>
                </c:pt>
                <c:pt idx="18">
                  <c:v>532</c:v>
                </c:pt>
                <c:pt idx="19">
                  <c:v>627</c:v>
                </c:pt>
                <c:pt idx="20">
                  <c:v>898</c:v>
                </c:pt>
                <c:pt idx="21">
                  <c:v>1276</c:v>
                </c:pt>
                <c:pt idx="22">
                  <c:v>1418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70304"/>
        <c:axId val="157188480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page'!$J$37:$J$59</c:f>
              <c:numCache>
                <c:formatCode>#,##0</c:formatCode>
                <c:ptCount val="23"/>
                <c:pt idx="0" formatCode="General">
                  <c:v>736.37</c:v>
                </c:pt>
                <c:pt idx="1">
                  <c:v>732.21</c:v>
                </c:pt>
                <c:pt idx="2" formatCode="General">
                  <c:v>724.54</c:v>
                </c:pt>
                <c:pt idx="3" formatCode="General">
                  <c:v>720.16</c:v>
                </c:pt>
                <c:pt idx="4" formatCode="General">
                  <c:v>731.88</c:v>
                </c:pt>
                <c:pt idx="5" formatCode="General">
                  <c:v>728.26</c:v>
                </c:pt>
                <c:pt idx="6">
                  <c:v>724.37</c:v>
                </c:pt>
                <c:pt idx="7" formatCode="General">
                  <c:v>729.66</c:v>
                </c:pt>
                <c:pt idx="8" formatCode="General">
                  <c:v>733.81</c:v>
                </c:pt>
                <c:pt idx="9">
                  <c:v>735.4</c:v>
                </c:pt>
                <c:pt idx="10" formatCode="General">
                  <c:v>735.94</c:v>
                </c:pt>
                <c:pt idx="11" formatCode="General">
                  <c:v>734.83</c:v>
                </c:pt>
                <c:pt idx="12" formatCode="General">
                  <c:v>737.38</c:v>
                </c:pt>
                <c:pt idx="13" formatCode="General">
                  <c:v>733.55</c:v>
                </c:pt>
                <c:pt idx="14" formatCode="General">
                  <c:v>738.89</c:v>
                </c:pt>
                <c:pt idx="15" formatCode="General">
                  <c:v>740.38</c:v>
                </c:pt>
                <c:pt idx="16" formatCode="General">
                  <c:v>742.94</c:v>
                </c:pt>
                <c:pt idx="17" formatCode="General">
                  <c:v>742.27</c:v>
                </c:pt>
                <c:pt idx="18" formatCode="General">
                  <c:v>739.98</c:v>
                </c:pt>
                <c:pt idx="19" formatCode="General">
                  <c:v>743.4</c:v>
                </c:pt>
                <c:pt idx="20" formatCode="General">
                  <c:v>741.26</c:v>
                </c:pt>
                <c:pt idx="21" formatCode="General">
                  <c:v>744.13</c:v>
                </c:pt>
                <c:pt idx="22" formatCode="General">
                  <c:v>749.58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90400"/>
        <c:axId val="157192192"/>
      </c:lineChart>
      <c:catAx>
        <c:axId val="15717030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57188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71884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7170304"/>
        <c:crosses val="autoZero"/>
        <c:crossBetween val="between"/>
      </c:valAx>
      <c:catAx>
        <c:axId val="15719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7192192"/>
        <c:crosses val="autoZero"/>
        <c:auto val="0"/>
        <c:lblAlgn val="ctr"/>
        <c:lblOffset val="100"/>
        <c:noMultiLvlLbl val="0"/>
      </c:catAx>
      <c:valAx>
        <c:axId val="1571921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57190400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0.18996</cdr:x>
      <cdr:y>0.10012</cdr:y>
    </cdr:from>
    <cdr:to>
      <cdr:x>0.32235</cdr:x>
      <cdr:y>0.2165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55234" y="30803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9"/>
  <sheetViews>
    <sheetView showGridLines="0" tabSelected="1" zoomScaleNormal="100" zoomScaleSheetLayoutView="80" workbookViewId="0">
      <selection activeCell="H9" sqref="H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64" t="s">
        <v>556</v>
      </c>
      <c r="B5" s="264"/>
      <c r="C5" s="264"/>
      <c r="D5" s="264"/>
      <c r="E5" s="264"/>
      <c r="F5" s="264"/>
      <c r="G5" s="264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63" t="s">
        <v>557</v>
      </c>
      <c r="B8" s="263"/>
      <c r="C8" s="263"/>
      <c r="D8" s="263"/>
      <c r="E8" s="263"/>
      <c r="F8" s="263"/>
      <c r="G8" s="263"/>
      <c r="H8" s="10"/>
      <c r="I8" s="184"/>
    </row>
    <row r="9" spans="1:15" ht="95.25" customHeight="1" x14ac:dyDescent="0.2">
      <c r="A9" s="86" t="s">
        <v>99</v>
      </c>
      <c r="B9" s="87" t="s">
        <v>558</v>
      </c>
      <c r="C9" s="87" t="s">
        <v>559</v>
      </c>
      <c r="D9" s="87" t="s">
        <v>560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47</v>
      </c>
      <c r="C10" s="80">
        <v>48</v>
      </c>
      <c r="D10" s="80">
        <v>5933</v>
      </c>
      <c r="E10" s="80">
        <v>17367710.489999998</v>
      </c>
      <c r="F10" s="227">
        <v>2918</v>
      </c>
      <c r="G10" s="224"/>
      <c r="H10" s="224"/>
      <c r="I10" s="224"/>
      <c r="J10" s="224"/>
      <c r="K10" s="224"/>
      <c r="L10" s="224"/>
      <c r="M10" s="61"/>
      <c r="N10" s="61"/>
      <c r="O10" s="61"/>
    </row>
    <row r="11" spans="1:15" ht="29.25" customHeight="1" x14ac:dyDescent="0.2">
      <c r="A11" s="236" t="s">
        <v>102</v>
      </c>
      <c r="B11" s="78">
        <v>9</v>
      </c>
      <c r="C11" s="78">
        <v>9</v>
      </c>
      <c r="D11" s="78">
        <v>5152</v>
      </c>
      <c r="E11" s="78">
        <v>13926457.85</v>
      </c>
      <c r="F11" s="237">
        <v>2168</v>
      </c>
      <c r="G11" s="224"/>
      <c r="H11" s="113"/>
      <c r="L11" s="61"/>
      <c r="M11" s="61"/>
      <c r="N11" s="61"/>
      <c r="O11" s="61"/>
    </row>
    <row r="12" spans="1:15" ht="26.25" customHeight="1" x14ac:dyDescent="0.2">
      <c r="A12" s="238" t="s">
        <v>103</v>
      </c>
      <c r="B12" s="77">
        <v>11</v>
      </c>
      <c r="C12" s="77">
        <v>11</v>
      </c>
      <c r="D12" s="77">
        <v>408</v>
      </c>
      <c r="E12" s="77">
        <v>2012901.19</v>
      </c>
      <c r="F12" s="239">
        <v>423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6" t="s">
        <v>104</v>
      </c>
      <c r="B13" s="78">
        <v>27</v>
      </c>
      <c r="C13" s="78">
        <v>28</v>
      </c>
      <c r="D13" s="78">
        <v>373</v>
      </c>
      <c r="E13" s="78">
        <v>1428351.45</v>
      </c>
      <c r="F13" s="237">
        <v>327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17</v>
      </c>
      <c r="C14" s="77">
        <v>41</v>
      </c>
      <c r="D14" s="77">
        <v>18343</v>
      </c>
      <c r="E14" s="80">
        <v>6010404.9800000004</v>
      </c>
      <c r="F14" s="227">
        <v>84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6" t="s">
        <v>106</v>
      </c>
      <c r="B15" s="78">
        <v>1</v>
      </c>
      <c r="C15" s="78">
        <v>15</v>
      </c>
      <c r="D15" s="78"/>
      <c r="E15" s="78">
        <v>0</v>
      </c>
      <c r="F15" s="237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8" t="s">
        <v>107</v>
      </c>
      <c r="B16" s="77">
        <v>5</v>
      </c>
      <c r="C16" s="77">
        <v>5</v>
      </c>
      <c r="D16" s="77"/>
      <c r="E16" s="77">
        <v>844090</v>
      </c>
      <c r="F16" s="239">
        <v>2</v>
      </c>
      <c r="G16" s="224"/>
    </row>
    <row r="17" spans="1:9" ht="25.5" customHeight="1" x14ac:dyDescent="0.2">
      <c r="A17" s="86" t="s">
        <v>108</v>
      </c>
      <c r="B17" s="88">
        <v>56</v>
      </c>
      <c r="C17" s="88">
        <v>89</v>
      </c>
      <c r="D17" s="88">
        <v>24276</v>
      </c>
      <c r="E17" s="88">
        <v>24222205.469999999</v>
      </c>
      <c r="F17" s="228">
        <v>3004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63" t="s">
        <v>56</v>
      </c>
      <c r="B19" s="263"/>
      <c r="C19" s="263"/>
      <c r="D19" s="263"/>
      <c r="E19" s="263"/>
      <c r="F19" s="263"/>
      <c r="G19" s="263"/>
      <c r="H19" s="10"/>
      <c r="I19" s="185"/>
    </row>
    <row r="20" spans="1:9" ht="39.75" customHeight="1" x14ac:dyDescent="0.25">
      <c r="A20" s="64" t="s">
        <v>462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>
        <v>811.98</v>
      </c>
      <c r="C23" s="82">
        <v>42080</v>
      </c>
      <c r="D23" s="81">
        <v>789.44</v>
      </c>
      <c r="E23" s="82">
        <v>42089</v>
      </c>
      <c r="F23" s="81">
        <v>795.87</v>
      </c>
      <c r="G23" s="83">
        <v>-6.9999999999999999E-4</v>
      </c>
      <c r="H23" s="10"/>
    </row>
    <row r="24" spans="1:9" ht="26.25" x14ac:dyDescent="0.25">
      <c r="A24" s="68" t="s">
        <v>69</v>
      </c>
      <c r="B24" s="89">
        <v>836.28</v>
      </c>
      <c r="C24" s="84">
        <v>42109</v>
      </c>
      <c r="D24" s="89">
        <v>802.41</v>
      </c>
      <c r="E24" s="84">
        <v>42095</v>
      </c>
      <c r="F24" s="89">
        <v>815.31</v>
      </c>
      <c r="G24" s="85">
        <v>2.4400000000000002E-2</v>
      </c>
      <c r="H24" s="10"/>
    </row>
    <row r="25" spans="1:9" ht="25.5" x14ac:dyDescent="0.2">
      <c r="A25" s="66" t="s">
        <v>70</v>
      </c>
      <c r="B25" s="81">
        <v>813.7</v>
      </c>
      <c r="C25" s="82">
        <v>42128</v>
      </c>
      <c r="D25" s="81">
        <v>792.26</v>
      </c>
      <c r="E25" s="82">
        <v>42153</v>
      </c>
      <c r="F25" s="81">
        <v>792.26</v>
      </c>
      <c r="G25" s="83">
        <v>-2.8299999999999999E-2</v>
      </c>
    </row>
    <row r="26" spans="1:9" ht="25.5" x14ac:dyDescent="0.2">
      <c r="A26" s="68" t="s">
        <v>71</v>
      </c>
      <c r="B26" s="89">
        <v>794.62</v>
      </c>
      <c r="C26" s="84">
        <v>42159</v>
      </c>
      <c r="D26" s="89">
        <v>734.41</v>
      </c>
      <c r="E26" s="84">
        <v>42185</v>
      </c>
      <c r="F26" s="89">
        <v>734.41</v>
      </c>
      <c r="G26" s="85">
        <v>-7.2999999999999995E-2</v>
      </c>
    </row>
    <row r="27" spans="1:9" ht="25.5" x14ac:dyDescent="0.2">
      <c r="A27" s="66" t="s">
        <v>72</v>
      </c>
      <c r="B27" s="81">
        <v>749.58</v>
      </c>
      <c r="C27" s="82">
        <v>42216</v>
      </c>
      <c r="D27" s="81">
        <v>720.16</v>
      </c>
      <c r="E27" s="82">
        <v>42191</v>
      </c>
      <c r="F27" s="81">
        <v>749.58</v>
      </c>
      <c r="G27" s="83">
        <v>2.07E-2</v>
      </c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63" t="s">
        <v>57</v>
      </c>
      <c r="B34" s="263"/>
      <c r="C34" s="263"/>
      <c r="D34" s="263"/>
      <c r="E34" s="263"/>
      <c r="F34" s="263"/>
      <c r="G34" s="263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42186</v>
      </c>
      <c r="J37" s="230">
        <v>736.37</v>
      </c>
      <c r="K37" s="240">
        <v>801</v>
      </c>
    </row>
    <row r="38" spans="1:11" x14ac:dyDescent="0.2">
      <c r="I38" s="229">
        <v>42187</v>
      </c>
      <c r="J38" s="256">
        <v>732.21</v>
      </c>
      <c r="K38" s="240">
        <v>1298</v>
      </c>
    </row>
    <row r="39" spans="1:11" x14ac:dyDescent="0.2">
      <c r="I39" s="229">
        <v>42188</v>
      </c>
      <c r="J39" s="230">
        <v>724.54</v>
      </c>
      <c r="K39" s="240">
        <v>492</v>
      </c>
    </row>
    <row r="40" spans="1:11" x14ac:dyDescent="0.2">
      <c r="I40" s="229">
        <v>42191</v>
      </c>
      <c r="J40" s="230">
        <v>720.16</v>
      </c>
      <c r="K40" s="240">
        <v>729</v>
      </c>
    </row>
    <row r="41" spans="1:11" x14ac:dyDescent="0.2">
      <c r="I41" s="229">
        <v>42192</v>
      </c>
      <c r="J41" s="230">
        <v>731.88</v>
      </c>
      <c r="K41" s="240">
        <v>375</v>
      </c>
    </row>
    <row r="42" spans="1:11" x14ac:dyDescent="0.2">
      <c r="I42" s="229">
        <v>42193</v>
      </c>
      <c r="J42" s="230">
        <v>728.26</v>
      </c>
      <c r="K42" s="240">
        <v>573</v>
      </c>
    </row>
    <row r="43" spans="1:11" x14ac:dyDescent="0.2">
      <c r="I43" s="229">
        <v>42194</v>
      </c>
      <c r="J43" s="256">
        <v>724.37</v>
      </c>
      <c r="K43" s="240">
        <v>2370</v>
      </c>
    </row>
    <row r="44" spans="1:11" x14ac:dyDescent="0.2">
      <c r="I44" s="229">
        <v>42195</v>
      </c>
      <c r="J44" s="230">
        <v>729.66</v>
      </c>
      <c r="K44" s="240">
        <v>331</v>
      </c>
    </row>
    <row r="45" spans="1:11" x14ac:dyDescent="0.2">
      <c r="I45" s="229">
        <v>42198</v>
      </c>
      <c r="J45" s="230">
        <v>733.81</v>
      </c>
      <c r="K45" s="240">
        <v>506</v>
      </c>
    </row>
    <row r="46" spans="1:11" x14ac:dyDescent="0.2">
      <c r="I46" s="229">
        <v>42199</v>
      </c>
      <c r="J46" s="256">
        <v>735.4</v>
      </c>
      <c r="K46" s="240">
        <v>1010</v>
      </c>
    </row>
    <row r="47" spans="1:11" x14ac:dyDescent="0.2">
      <c r="I47" s="229">
        <v>42200</v>
      </c>
      <c r="J47" s="230">
        <v>735.94</v>
      </c>
      <c r="K47" s="240">
        <v>401</v>
      </c>
    </row>
    <row r="48" spans="1:11" x14ac:dyDescent="0.2">
      <c r="I48" s="229">
        <v>42201</v>
      </c>
      <c r="J48" s="230">
        <v>734.83</v>
      </c>
      <c r="K48" s="240">
        <v>449</v>
      </c>
    </row>
    <row r="49" spans="9:11" x14ac:dyDescent="0.2">
      <c r="I49" s="229">
        <v>42202</v>
      </c>
      <c r="J49" s="230">
        <v>737.38</v>
      </c>
      <c r="K49" s="240">
        <v>323</v>
      </c>
    </row>
    <row r="50" spans="9:11" x14ac:dyDescent="0.2">
      <c r="I50" s="229">
        <v>42205</v>
      </c>
      <c r="J50" s="230">
        <v>733.55</v>
      </c>
      <c r="K50" s="240">
        <v>226</v>
      </c>
    </row>
    <row r="51" spans="9:11" x14ac:dyDescent="0.2">
      <c r="I51" s="229">
        <v>42206</v>
      </c>
      <c r="J51" s="230">
        <v>738.89</v>
      </c>
      <c r="K51" s="240">
        <v>917</v>
      </c>
    </row>
    <row r="52" spans="9:11" x14ac:dyDescent="0.2">
      <c r="I52" s="229">
        <v>42207</v>
      </c>
      <c r="J52" s="230">
        <v>740.38</v>
      </c>
      <c r="K52" s="240">
        <v>623</v>
      </c>
    </row>
    <row r="53" spans="9:11" x14ac:dyDescent="0.2">
      <c r="I53" s="229">
        <v>42208</v>
      </c>
      <c r="J53" s="230">
        <v>742.94</v>
      </c>
      <c r="K53" s="240">
        <v>464</v>
      </c>
    </row>
    <row r="54" spans="9:11" x14ac:dyDescent="0.2">
      <c r="I54" s="229">
        <v>42209</v>
      </c>
      <c r="J54" s="230">
        <v>742.27</v>
      </c>
      <c r="K54" s="240">
        <v>728</v>
      </c>
    </row>
    <row r="55" spans="9:11" x14ac:dyDescent="0.2">
      <c r="I55" s="229">
        <v>42212</v>
      </c>
      <c r="J55" s="230">
        <v>739.98</v>
      </c>
      <c r="K55" s="240">
        <v>532</v>
      </c>
    </row>
    <row r="56" spans="9:11" x14ac:dyDescent="0.2">
      <c r="I56" s="229">
        <v>42213</v>
      </c>
      <c r="J56" s="230">
        <v>743.4</v>
      </c>
      <c r="K56" s="240">
        <v>627</v>
      </c>
    </row>
    <row r="57" spans="9:11" x14ac:dyDescent="0.2">
      <c r="I57" s="229">
        <v>42214</v>
      </c>
      <c r="J57" s="230">
        <v>741.26</v>
      </c>
      <c r="K57" s="240">
        <v>898</v>
      </c>
    </row>
    <row r="58" spans="9:11" x14ac:dyDescent="0.2">
      <c r="I58" s="229">
        <v>42215</v>
      </c>
      <c r="J58" s="230">
        <v>744.13</v>
      </c>
      <c r="K58" s="240">
        <v>1276</v>
      </c>
    </row>
    <row r="59" spans="9:11" x14ac:dyDescent="0.2">
      <c r="I59" s="229">
        <v>42216</v>
      </c>
      <c r="J59" s="230">
        <v>749.58</v>
      </c>
      <c r="K59" s="240">
        <v>1418</v>
      </c>
    </row>
  </sheetData>
  <mergeCells count="4">
    <mergeCell ref="A34:G34"/>
    <mergeCell ref="A5:G5"/>
    <mergeCell ref="A8:G8"/>
    <mergeCell ref="A19:G19"/>
  </mergeCells>
  <phoneticPr fontId="6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zoomScale="80" zoomScaleNormal="90" zoomScaleSheetLayoutView="80" workbookViewId="0">
      <selection activeCell="I11" sqref="I11:I12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10.28515625" bestFit="1" customWidth="1"/>
    <col min="10" max="10" width="12.42578125" style="183" customWidth="1"/>
    <col min="11" max="11" width="16.85546875" style="183" bestFit="1" customWidth="1"/>
    <col min="12" max="12" width="15.85546875" style="183" bestFit="1" customWidth="1"/>
    <col min="13" max="13" width="14" style="183" bestFit="1" customWidth="1"/>
    <col min="14" max="15" width="16.42578125" style="183" bestFit="1" customWidth="1"/>
    <col min="16" max="16" width="16.42578125" style="183" customWidth="1"/>
  </cols>
  <sheetData>
    <row r="1" spans="1:21" s="6" customFormat="1" ht="39" customHeight="1" x14ac:dyDescent="0.3">
      <c r="A1" s="266" t="s">
        <v>58</v>
      </c>
      <c r="B1" s="266"/>
      <c r="C1" s="266"/>
      <c r="D1" s="266"/>
      <c r="E1" s="266"/>
      <c r="F1" s="266"/>
      <c r="G1" s="266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65"/>
      <c r="B2" s="265"/>
      <c r="C2" s="265"/>
      <c r="D2" s="265"/>
      <c r="E2" s="265"/>
      <c r="F2" s="265"/>
      <c r="G2" s="265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63" t="s">
        <v>59</v>
      </c>
      <c r="B4" s="263"/>
      <c r="C4" s="263"/>
      <c r="D4" s="263"/>
      <c r="E4" s="263"/>
      <c r="F4" s="263"/>
      <c r="G4" s="263"/>
    </row>
    <row r="5" spans="1:21" ht="89.25" x14ac:dyDescent="0.2">
      <c r="A5" s="64" t="s">
        <v>462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>
        <v>22492835</v>
      </c>
      <c r="C8" s="67">
        <v>2748357</v>
      </c>
      <c r="D8" s="67">
        <v>1293199</v>
      </c>
      <c r="E8" s="67">
        <v>1376954</v>
      </c>
      <c r="F8" s="67">
        <v>0</v>
      </c>
      <c r="G8" s="67">
        <v>82683</v>
      </c>
      <c r="H8" s="61"/>
    </row>
    <row r="9" spans="1:21" ht="25.5" x14ac:dyDescent="0.2">
      <c r="A9" s="68" t="s">
        <v>69</v>
      </c>
      <c r="B9" s="69">
        <v>26429659.440000001</v>
      </c>
      <c r="C9" s="69">
        <v>9886730.7799999993</v>
      </c>
      <c r="D9" s="69">
        <v>2481198.44</v>
      </c>
      <c r="E9" s="69">
        <v>2079003.9</v>
      </c>
      <c r="F9" s="69">
        <v>0</v>
      </c>
      <c r="G9" s="69">
        <v>0</v>
      </c>
      <c r="H9" s="11"/>
      <c r="I9" s="12"/>
    </row>
    <row r="10" spans="1:21" ht="25.5" x14ac:dyDescent="0.2">
      <c r="A10" s="66" t="s">
        <v>70</v>
      </c>
      <c r="B10" s="67">
        <v>20828891.710000001</v>
      </c>
      <c r="C10" s="67">
        <v>4098872.99</v>
      </c>
      <c r="D10" s="67">
        <v>3292682.21</v>
      </c>
      <c r="E10" s="67">
        <v>5007134.97</v>
      </c>
      <c r="F10" s="67">
        <v>0</v>
      </c>
      <c r="G10" s="67">
        <v>0</v>
      </c>
      <c r="H10" s="11"/>
      <c r="I10" s="12"/>
    </row>
    <row r="11" spans="1:21" ht="25.5" x14ac:dyDescent="0.2">
      <c r="A11" s="68" t="s">
        <v>71</v>
      </c>
      <c r="B11" s="69">
        <v>33062294.120000001</v>
      </c>
      <c r="C11" s="69">
        <v>2340365.0499999998</v>
      </c>
      <c r="D11" s="69">
        <v>2654311.7200000002</v>
      </c>
      <c r="E11" s="69">
        <v>890901.26</v>
      </c>
      <c r="F11" s="69">
        <v>0</v>
      </c>
      <c r="G11" s="69">
        <v>296420</v>
      </c>
      <c r="H11" s="11"/>
      <c r="I11" s="12"/>
    </row>
    <row r="12" spans="1:21" ht="25.5" x14ac:dyDescent="0.2">
      <c r="A12" s="66" t="s">
        <v>72</v>
      </c>
      <c r="B12" s="67">
        <v>13926457.85</v>
      </c>
      <c r="C12" s="67">
        <v>2012901.19</v>
      </c>
      <c r="D12" s="67">
        <v>1428351.45</v>
      </c>
      <c r="E12" s="67">
        <v>6010404.9800000004</v>
      </c>
      <c r="F12" s="67">
        <v>0</v>
      </c>
      <c r="G12" s="67">
        <v>844090</v>
      </c>
      <c r="H12" s="11"/>
      <c r="I12" s="12"/>
      <c r="K12" s="188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  <c r="K13" s="188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  <c r="K14" s="254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255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157850135.65000001</v>
      </c>
      <c r="C18" s="200">
        <f t="shared" ref="C18:G18" si="0">SUM(C6:C17)</f>
        <v>25507851.039999999</v>
      </c>
      <c r="D18" s="200">
        <f t="shared" si="0"/>
        <v>12979281.5</v>
      </c>
      <c r="E18" s="200">
        <f t="shared" si="0"/>
        <v>22286934.359999999</v>
      </c>
      <c r="F18" s="201">
        <f t="shared" si="0"/>
        <v>0</v>
      </c>
      <c r="G18" s="200">
        <f t="shared" si="0"/>
        <v>1662662.6</v>
      </c>
      <c r="H18" s="1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67" t="s">
        <v>561</v>
      </c>
      <c r="B20" s="267"/>
      <c r="C20" s="267"/>
      <c r="D20" s="267"/>
      <c r="E20" s="267"/>
      <c r="F20" s="267"/>
      <c r="G20" s="267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2"/>
      <c r="K21" s="192"/>
      <c r="L21" s="189"/>
      <c r="M21" s="189"/>
      <c r="N21" s="189"/>
      <c r="O21" s="189"/>
      <c r="P21" s="189"/>
    </row>
    <row r="22" spans="1:21" ht="38.25" x14ac:dyDescent="0.2">
      <c r="A22" s="90" t="s">
        <v>7</v>
      </c>
      <c r="B22" s="91" t="s">
        <v>529</v>
      </c>
      <c r="C22" s="67">
        <v>7494536.6200000001</v>
      </c>
      <c r="D22" s="67">
        <v>115070</v>
      </c>
      <c r="E22" s="67">
        <v>707</v>
      </c>
      <c r="F22" s="70">
        <v>0.43149999999999999</v>
      </c>
      <c r="G22" s="70">
        <v>0.30940000000000001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8</v>
      </c>
      <c r="B23" s="93" t="s">
        <v>535</v>
      </c>
      <c r="C23" s="69">
        <v>2294057.38</v>
      </c>
      <c r="D23" s="69">
        <v>372678</v>
      </c>
      <c r="E23" s="69">
        <v>315</v>
      </c>
      <c r="F23" s="71">
        <v>0.1321</v>
      </c>
      <c r="G23" s="71">
        <v>9.4700000000000006E-2</v>
      </c>
      <c r="H23" s="58"/>
      <c r="I23" s="100"/>
      <c r="J23" s="192"/>
      <c r="K23" s="192"/>
      <c r="L23" s="193"/>
      <c r="M23" s="193"/>
      <c r="N23" s="193"/>
      <c r="O23" s="193"/>
      <c r="P23" s="189"/>
      <c r="Q23" s="61"/>
    </row>
    <row r="24" spans="1:21" ht="38.25" x14ac:dyDescent="0.2">
      <c r="A24" s="90" t="s">
        <v>166</v>
      </c>
      <c r="B24" s="91" t="s">
        <v>534</v>
      </c>
      <c r="C24" s="67">
        <v>1422609.87</v>
      </c>
      <c r="D24" s="67">
        <v>58368</v>
      </c>
      <c r="E24" s="67">
        <v>196</v>
      </c>
      <c r="F24" s="70">
        <v>8.1900000000000001E-2</v>
      </c>
      <c r="G24" s="70">
        <v>5.8700000000000002E-2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38.25" x14ac:dyDescent="0.2">
      <c r="A25" s="92" t="s">
        <v>39</v>
      </c>
      <c r="B25" s="93" t="s">
        <v>535</v>
      </c>
      <c r="C25" s="69">
        <v>1251225.7</v>
      </c>
      <c r="D25" s="69">
        <v>4954</v>
      </c>
      <c r="E25" s="69">
        <v>245</v>
      </c>
      <c r="F25" s="71">
        <v>7.1999999999999995E-2</v>
      </c>
      <c r="G25" s="71">
        <v>5.1700000000000003E-2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38.25" x14ac:dyDescent="0.2">
      <c r="A26" s="90" t="s">
        <v>168</v>
      </c>
      <c r="B26" s="91" t="s">
        <v>529</v>
      </c>
      <c r="C26" s="67">
        <v>907027.96</v>
      </c>
      <c r="D26" s="67">
        <v>37067</v>
      </c>
      <c r="E26" s="67">
        <v>267</v>
      </c>
      <c r="F26" s="70">
        <v>5.2200000000000003E-2</v>
      </c>
      <c r="G26" s="70">
        <v>3.7400000000000003E-2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38.25" x14ac:dyDescent="0.2">
      <c r="A27" s="92" t="s">
        <v>40</v>
      </c>
      <c r="B27" s="93" t="s">
        <v>535</v>
      </c>
      <c r="C27" s="69">
        <v>892350.02</v>
      </c>
      <c r="D27" s="69">
        <v>35189</v>
      </c>
      <c r="E27" s="69">
        <v>283</v>
      </c>
      <c r="F27" s="71">
        <v>5.1400000000000001E-2</v>
      </c>
      <c r="G27" s="71">
        <v>3.6799999999999999E-2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38.25" x14ac:dyDescent="0.2">
      <c r="A28" s="90" t="s">
        <v>231</v>
      </c>
      <c r="B28" s="91" t="s">
        <v>531</v>
      </c>
      <c r="C28" s="67">
        <v>756638.8</v>
      </c>
      <c r="D28" s="67">
        <v>215855</v>
      </c>
      <c r="E28" s="67">
        <v>21</v>
      </c>
      <c r="F28" s="70">
        <v>4.36E-2</v>
      </c>
      <c r="G28" s="70">
        <v>3.1199999999999999E-2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38.25" x14ac:dyDescent="0.2">
      <c r="A29" s="92" t="s">
        <v>169</v>
      </c>
      <c r="B29" s="93" t="s">
        <v>529</v>
      </c>
      <c r="C29" s="69">
        <v>517368.17</v>
      </c>
      <c r="D29" s="69">
        <v>5807</v>
      </c>
      <c r="E29" s="69">
        <v>176</v>
      </c>
      <c r="F29" s="71">
        <v>2.98E-2</v>
      </c>
      <c r="G29" s="71">
        <v>2.1399999999999999E-2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38.25" x14ac:dyDescent="0.2">
      <c r="A30" s="90" t="s">
        <v>171</v>
      </c>
      <c r="B30" s="91" t="s">
        <v>529</v>
      </c>
      <c r="C30" s="67">
        <v>467969.52</v>
      </c>
      <c r="D30" s="67">
        <v>33741</v>
      </c>
      <c r="E30" s="67">
        <v>113</v>
      </c>
      <c r="F30" s="70">
        <v>2.69E-2</v>
      </c>
      <c r="G30" s="70">
        <v>1.9300000000000001E-2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38.25" x14ac:dyDescent="0.2">
      <c r="A31" s="92" t="s">
        <v>197</v>
      </c>
      <c r="B31" s="93" t="s">
        <v>534</v>
      </c>
      <c r="C31" s="69">
        <v>460637.5</v>
      </c>
      <c r="D31" s="69">
        <v>2629</v>
      </c>
      <c r="E31" s="69">
        <v>130</v>
      </c>
      <c r="F31" s="71">
        <v>2.6499999999999999E-2</v>
      </c>
      <c r="G31" s="71">
        <v>1.9E-2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67" t="s">
        <v>562</v>
      </c>
      <c r="B33" s="267"/>
      <c r="C33" s="267"/>
      <c r="D33" s="267"/>
      <c r="E33" s="267"/>
      <c r="F33" s="267"/>
      <c r="G33" s="267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63.7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68" t="s">
        <v>147</v>
      </c>
      <c r="L34" s="269"/>
      <c r="M34" s="269"/>
      <c r="N34" s="268" t="s">
        <v>434</v>
      </c>
      <c r="O34" s="268" t="s">
        <v>148</v>
      </c>
      <c r="P34" s="268" t="s">
        <v>149</v>
      </c>
    </row>
    <row r="35" spans="1:17" ht="29.25" customHeight="1" x14ac:dyDescent="0.2">
      <c r="A35" s="95" t="s">
        <v>459</v>
      </c>
      <c r="B35" s="94" t="s">
        <v>532</v>
      </c>
      <c r="C35" s="72">
        <v>3601136</v>
      </c>
      <c r="D35" s="72">
        <v>3476</v>
      </c>
      <c r="E35" s="72">
        <v>3</v>
      </c>
      <c r="F35" s="73">
        <v>0.52539999999999998</v>
      </c>
      <c r="G35" s="73">
        <v>0.1487</v>
      </c>
      <c r="H35" s="61"/>
      <c r="I35" s="61"/>
      <c r="J35" s="195" t="s">
        <v>463</v>
      </c>
      <c r="K35" s="196" t="s">
        <v>150</v>
      </c>
      <c r="L35" s="196" t="s">
        <v>151</v>
      </c>
      <c r="M35" s="196" t="s">
        <v>152</v>
      </c>
      <c r="N35" s="268"/>
      <c r="O35" s="268"/>
      <c r="P35" s="268"/>
    </row>
    <row r="36" spans="1:17" ht="28.5" customHeight="1" x14ac:dyDescent="0.2">
      <c r="A36" s="96" t="s">
        <v>567</v>
      </c>
      <c r="B36" s="93" t="s">
        <v>533</v>
      </c>
      <c r="C36" s="74">
        <v>956956</v>
      </c>
      <c r="D36" s="74">
        <v>956</v>
      </c>
      <c r="E36" s="74">
        <v>21</v>
      </c>
      <c r="F36" s="75">
        <v>0.1396</v>
      </c>
      <c r="G36" s="75">
        <v>3.95E-2</v>
      </c>
      <c r="H36" s="61"/>
      <c r="I36" s="61"/>
      <c r="J36" s="197" t="s">
        <v>116</v>
      </c>
      <c r="K36" s="198">
        <f t="shared" ref="K36:K42" si="1">K48/10^6</f>
        <v>22.119108100000002</v>
      </c>
      <c r="L36" s="198">
        <f t="shared" ref="L36:P37" si="2">L48/10^6</f>
        <v>2.3938800800000002</v>
      </c>
      <c r="M36" s="198">
        <f t="shared" si="2"/>
        <v>0.95666316000000007</v>
      </c>
      <c r="N36" s="198">
        <f t="shared" si="2"/>
        <v>1.0475380999999999</v>
      </c>
      <c r="O36" s="198">
        <f t="shared" si="2"/>
        <v>0</v>
      </c>
      <c r="P36" s="198">
        <f t="shared" si="2"/>
        <v>0.32934000000000002</v>
      </c>
    </row>
    <row r="37" spans="1:17" ht="25.5" x14ac:dyDescent="0.2">
      <c r="A37" s="95" t="s">
        <v>514</v>
      </c>
      <c r="B37" s="94" t="s">
        <v>533</v>
      </c>
      <c r="C37" s="72">
        <v>844090</v>
      </c>
      <c r="D37" s="72">
        <v>850</v>
      </c>
      <c r="E37" s="72">
        <v>2</v>
      </c>
      <c r="F37" s="73">
        <v>0.1231</v>
      </c>
      <c r="G37" s="73">
        <v>3.4799999999999998E-2</v>
      </c>
      <c r="H37" s="61"/>
      <c r="I37" s="61"/>
      <c r="J37" s="197" t="s">
        <v>117</v>
      </c>
      <c r="K37" s="198">
        <f t="shared" si="1"/>
        <v>18.990889429999999</v>
      </c>
      <c r="L37" s="198">
        <f t="shared" si="2"/>
        <v>2.0267439499999997</v>
      </c>
      <c r="M37" s="198">
        <f t="shared" si="2"/>
        <v>0.87287552000000002</v>
      </c>
      <c r="N37" s="198">
        <f t="shared" si="2"/>
        <v>5.8749971500000004</v>
      </c>
      <c r="O37" s="198">
        <f t="shared" si="2"/>
        <v>0</v>
      </c>
      <c r="P37" s="198">
        <f t="shared" si="2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>
        <f t="shared" si="1"/>
        <v>22.492834999999999</v>
      </c>
      <c r="L38" s="198">
        <f t="shared" ref="L38:P42" si="3">L50/10^6</f>
        <v>2.7483569999999999</v>
      </c>
      <c r="M38" s="198">
        <f t="shared" si="3"/>
        <v>1.293199</v>
      </c>
      <c r="N38" s="198">
        <f t="shared" si="3"/>
        <v>1.376954</v>
      </c>
      <c r="O38" s="198">
        <f t="shared" si="3"/>
        <v>0</v>
      </c>
      <c r="P38" s="198">
        <f t="shared" si="3"/>
        <v>8.2683000000000006E-2</v>
      </c>
    </row>
    <row r="39" spans="1:17" ht="26.25" customHeight="1" x14ac:dyDescent="0.2">
      <c r="A39" s="263" t="s">
        <v>476</v>
      </c>
      <c r="B39" s="263"/>
      <c r="C39" s="263"/>
      <c r="D39" s="263"/>
      <c r="E39" s="263"/>
      <c r="F39" s="263"/>
      <c r="G39" s="263"/>
      <c r="J39" s="197" t="s">
        <v>119</v>
      </c>
      <c r="K39" s="198">
        <f t="shared" si="1"/>
        <v>26.429659440000002</v>
      </c>
      <c r="L39" s="198">
        <f t="shared" si="3"/>
        <v>9.8867307799999988</v>
      </c>
      <c r="M39" s="198">
        <f t="shared" si="3"/>
        <v>2.48119844</v>
      </c>
      <c r="N39" s="198">
        <f t="shared" si="3"/>
        <v>2.0790039</v>
      </c>
      <c r="O39" s="198">
        <f t="shared" si="3"/>
        <v>0</v>
      </c>
      <c r="P39" s="198">
        <f t="shared" si="3"/>
        <v>0</v>
      </c>
    </row>
    <row r="40" spans="1:17" ht="22.5" x14ac:dyDescent="0.2">
      <c r="J40" s="197" t="s">
        <v>120</v>
      </c>
      <c r="K40" s="198">
        <f t="shared" si="1"/>
        <v>20.828891710000001</v>
      </c>
      <c r="L40" s="198">
        <f t="shared" si="3"/>
        <v>4.0988729900000003</v>
      </c>
      <c r="M40" s="198">
        <f t="shared" si="3"/>
        <v>3.2926822100000002</v>
      </c>
      <c r="N40" s="198">
        <f t="shared" si="3"/>
        <v>5.0071349700000001</v>
      </c>
      <c r="O40" s="198">
        <f t="shared" si="3"/>
        <v>0</v>
      </c>
      <c r="P40" s="198">
        <f t="shared" si="3"/>
        <v>0</v>
      </c>
    </row>
    <row r="41" spans="1:17" ht="22.5" x14ac:dyDescent="0.2">
      <c r="J41" s="197" t="s">
        <v>121</v>
      </c>
      <c r="K41" s="198">
        <f t="shared" si="1"/>
        <v>33.062294120000004</v>
      </c>
      <c r="L41" s="198">
        <f t="shared" si="3"/>
        <v>2.3403650499999999</v>
      </c>
      <c r="M41" s="198">
        <f t="shared" si="3"/>
        <v>2.6543117200000004</v>
      </c>
      <c r="N41" s="198">
        <f t="shared" si="3"/>
        <v>0.89090126000000003</v>
      </c>
      <c r="O41" s="198">
        <f t="shared" si="3"/>
        <v>0</v>
      </c>
      <c r="P41" s="198">
        <f t="shared" si="3"/>
        <v>0.29642000000000002</v>
      </c>
    </row>
    <row r="42" spans="1:17" ht="22.5" x14ac:dyDescent="0.2">
      <c r="J42" s="197" t="s">
        <v>122</v>
      </c>
      <c r="K42" s="198">
        <f t="shared" si="1"/>
        <v>13.92645785</v>
      </c>
      <c r="L42" s="198">
        <f t="shared" si="3"/>
        <v>2.01290119</v>
      </c>
      <c r="M42" s="198">
        <f t="shared" si="3"/>
        <v>1.4283514499999999</v>
      </c>
      <c r="N42" s="198">
        <f t="shared" si="3"/>
        <v>6.0104049800000006</v>
      </c>
      <c r="O42" s="198">
        <f t="shared" si="3"/>
        <v>0</v>
      </c>
      <c r="P42" s="198">
        <f t="shared" si="3"/>
        <v>0.84409000000000001</v>
      </c>
    </row>
    <row r="43" spans="1:17" ht="22.5" x14ac:dyDescent="0.2">
      <c r="J43" s="197" t="s">
        <v>123</v>
      </c>
      <c r="K43" s="198"/>
      <c r="L43" s="198"/>
      <c r="M43" s="198"/>
      <c r="N43" s="198"/>
      <c r="O43" s="198"/>
      <c r="P43" s="198"/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464</v>
      </c>
      <c r="K48" s="247">
        <v>22119108.100000001</v>
      </c>
      <c r="L48" s="247">
        <v>2393880.08</v>
      </c>
      <c r="M48" s="247">
        <v>956663.16</v>
      </c>
      <c r="N48" s="247">
        <v>1047538.1</v>
      </c>
      <c r="O48" s="247">
        <v>0</v>
      </c>
      <c r="P48" s="247">
        <v>329340</v>
      </c>
    </row>
    <row r="49" spans="10:16" x14ac:dyDescent="0.2">
      <c r="J49" s="183" t="s">
        <v>465</v>
      </c>
      <c r="K49" s="246">
        <v>18990889.43</v>
      </c>
      <c r="L49" s="246">
        <v>2026743.95</v>
      </c>
      <c r="M49" s="246">
        <v>872875.52000000002</v>
      </c>
      <c r="N49" s="246">
        <v>5874997.1500000004</v>
      </c>
      <c r="O49" s="246">
        <v>0</v>
      </c>
      <c r="P49" s="246">
        <v>110129.60000000001</v>
      </c>
    </row>
    <row r="50" spans="10:16" x14ac:dyDescent="0.2">
      <c r="J50" s="183" t="s">
        <v>466</v>
      </c>
      <c r="K50" s="246">
        <v>22492835</v>
      </c>
      <c r="L50" s="246">
        <v>2748357</v>
      </c>
      <c r="M50" s="246">
        <v>1293199</v>
      </c>
      <c r="N50" s="246">
        <v>1376954</v>
      </c>
      <c r="O50" s="246">
        <v>0</v>
      </c>
      <c r="P50" s="246">
        <v>82683</v>
      </c>
    </row>
    <row r="51" spans="10:16" x14ac:dyDescent="0.2">
      <c r="J51" s="244" t="s">
        <v>467</v>
      </c>
      <c r="K51" s="183">
        <v>26429659.440000001</v>
      </c>
      <c r="L51" s="183">
        <v>9886730.7799999993</v>
      </c>
      <c r="M51" s="183">
        <v>2481198.44</v>
      </c>
      <c r="N51" s="183">
        <v>2079003.9</v>
      </c>
      <c r="O51" s="183">
        <v>0</v>
      </c>
      <c r="P51" s="183">
        <v>0</v>
      </c>
    </row>
    <row r="52" spans="10:16" x14ac:dyDescent="0.2">
      <c r="J52" s="183" t="s">
        <v>468</v>
      </c>
      <c r="K52" s="67">
        <v>20828891.710000001</v>
      </c>
      <c r="L52" s="67">
        <v>4098872.99</v>
      </c>
      <c r="M52" s="67">
        <v>3292682.21</v>
      </c>
      <c r="N52" s="67">
        <v>5007134.97</v>
      </c>
      <c r="O52" s="67">
        <v>0</v>
      </c>
      <c r="P52" s="67">
        <v>0</v>
      </c>
    </row>
    <row r="53" spans="10:16" x14ac:dyDescent="0.2">
      <c r="J53" s="183" t="s">
        <v>469</v>
      </c>
      <c r="K53" s="69">
        <v>33062294.120000001</v>
      </c>
      <c r="L53" s="69">
        <v>2340365.0499999998</v>
      </c>
      <c r="M53" s="69">
        <v>2654311.7200000002</v>
      </c>
      <c r="N53" s="69">
        <v>890901.26</v>
      </c>
      <c r="O53" s="69">
        <v>0</v>
      </c>
      <c r="P53" s="69">
        <v>296420</v>
      </c>
    </row>
    <row r="54" spans="10:16" x14ac:dyDescent="0.2">
      <c r="J54" s="183" t="s">
        <v>470</v>
      </c>
      <c r="K54" s="257">
        <v>13926457.85</v>
      </c>
      <c r="L54" s="257">
        <v>2012901.19</v>
      </c>
      <c r="M54" s="257">
        <v>1428351.45</v>
      </c>
      <c r="N54" s="257">
        <v>6010404.9800000004</v>
      </c>
      <c r="O54" s="183">
        <v>0</v>
      </c>
      <c r="P54" s="257">
        <v>844090</v>
      </c>
    </row>
    <row r="55" spans="10:16" x14ac:dyDescent="0.2">
      <c r="J55" s="183" t="s">
        <v>471</v>
      </c>
    </row>
    <row r="56" spans="10:16" x14ac:dyDescent="0.2">
      <c r="J56" s="244" t="s">
        <v>472</v>
      </c>
    </row>
    <row r="57" spans="10:16" x14ac:dyDescent="0.2">
      <c r="J57" s="183" t="s">
        <v>473</v>
      </c>
    </row>
    <row r="58" spans="10:16" x14ac:dyDescent="0.2">
      <c r="J58" s="241" t="s">
        <v>474</v>
      </c>
    </row>
    <row r="59" spans="10:16" x14ac:dyDescent="0.2">
      <c r="J59" s="244" t="s">
        <v>475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6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8"/>
  <sheetViews>
    <sheetView view="pageBreakPreview" zoomScale="80" zoomScaleNormal="100" zoomScaleSheetLayoutView="80" workbookViewId="0">
      <selection activeCell="M18" sqref="M18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66" t="s">
        <v>89</v>
      </c>
      <c r="B1" s="266"/>
      <c r="C1" s="266"/>
      <c r="D1" s="266"/>
      <c r="E1" s="266"/>
      <c r="F1" s="266"/>
      <c r="G1" s="266"/>
      <c r="H1" s="266"/>
      <c r="I1" s="266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564</v>
      </c>
      <c r="E5" s="134" t="s">
        <v>565</v>
      </c>
      <c r="F5" s="134" t="s">
        <v>566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65.75</v>
      </c>
      <c r="E6" s="77">
        <v>32793448</v>
      </c>
      <c r="F6" s="77">
        <v>2156169206</v>
      </c>
      <c r="G6" s="77">
        <v>7494536.6200000001</v>
      </c>
      <c r="H6" s="77">
        <v>115070</v>
      </c>
      <c r="I6" s="77">
        <v>707</v>
      </c>
      <c r="K6" s="125"/>
    </row>
    <row r="7" spans="1:16" s="115" customFormat="1" x14ac:dyDescent="0.2">
      <c r="A7" s="126" t="s">
        <v>8</v>
      </c>
      <c r="B7" s="126" t="s">
        <v>182</v>
      </c>
      <c r="C7" s="126" t="s">
        <v>183</v>
      </c>
      <c r="D7" s="215">
        <v>6.2</v>
      </c>
      <c r="E7" s="78">
        <v>24424613</v>
      </c>
      <c r="F7" s="78">
        <v>151432600.59999999</v>
      </c>
      <c r="G7" s="78">
        <v>2294057.38</v>
      </c>
      <c r="H7" s="78">
        <v>372678</v>
      </c>
      <c r="I7" s="78">
        <v>315</v>
      </c>
      <c r="K7" s="125"/>
    </row>
    <row r="8" spans="1:16" s="115" customFormat="1" x14ac:dyDescent="0.2">
      <c r="A8" s="124" t="s">
        <v>39</v>
      </c>
      <c r="B8" s="124" t="s">
        <v>180</v>
      </c>
      <c r="C8" s="124" t="s">
        <v>181</v>
      </c>
      <c r="D8" s="214">
        <v>256</v>
      </c>
      <c r="E8" s="77">
        <v>2086301</v>
      </c>
      <c r="F8" s="77">
        <v>534093056</v>
      </c>
      <c r="G8" s="77">
        <v>1251225.7</v>
      </c>
      <c r="H8" s="77">
        <v>4954</v>
      </c>
      <c r="I8" s="77">
        <v>245</v>
      </c>
      <c r="K8" s="125"/>
    </row>
    <row r="9" spans="1:16" s="115" customFormat="1" x14ac:dyDescent="0.2">
      <c r="A9" s="126" t="s">
        <v>168</v>
      </c>
      <c r="B9" s="126" t="s">
        <v>176</v>
      </c>
      <c r="C9" s="126" t="s">
        <v>177</v>
      </c>
      <c r="D9" s="215">
        <v>25.1</v>
      </c>
      <c r="E9" s="78">
        <v>22735148</v>
      </c>
      <c r="F9" s="78">
        <v>570652214.79999995</v>
      </c>
      <c r="G9" s="78">
        <v>907027.96</v>
      </c>
      <c r="H9" s="78">
        <v>37067</v>
      </c>
      <c r="I9" s="78">
        <v>267</v>
      </c>
      <c r="K9" s="125"/>
    </row>
    <row r="10" spans="1:16" s="115" customFormat="1" x14ac:dyDescent="0.2">
      <c r="A10" s="124" t="s">
        <v>40</v>
      </c>
      <c r="B10" s="124" t="s">
        <v>186</v>
      </c>
      <c r="C10" s="124" t="s">
        <v>187</v>
      </c>
      <c r="D10" s="214">
        <v>26</v>
      </c>
      <c r="E10" s="77">
        <v>14000000</v>
      </c>
      <c r="F10" s="77">
        <v>364000000</v>
      </c>
      <c r="G10" s="77">
        <v>892350.02</v>
      </c>
      <c r="H10" s="77">
        <v>35189</v>
      </c>
      <c r="I10" s="77">
        <v>283</v>
      </c>
      <c r="K10" s="125"/>
    </row>
    <row r="11" spans="1:16" s="115" customFormat="1" x14ac:dyDescent="0.2">
      <c r="A11" s="126" t="s">
        <v>169</v>
      </c>
      <c r="B11" s="126" t="s">
        <v>178</v>
      </c>
      <c r="C11" s="126" t="s">
        <v>179</v>
      </c>
      <c r="D11" s="215">
        <v>94</v>
      </c>
      <c r="E11" s="78">
        <v>6535478</v>
      </c>
      <c r="F11" s="78">
        <v>614334932</v>
      </c>
      <c r="G11" s="78">
        <v>517368.17</v>
      </c>
      <c r="H11" s="78">
        <v>5807</v>
      </c>
      <c r="I11" s="78">
        <v>176</v>
      </c>
      <c r="K11" s="125"/>
    </row>
    <row r="12" spans="1:16" s="115" customFormat="1" x14ac:dyDescent="0.2">
      <c r="A12" s="124" t="s">
        <v>171</v>
      </c>
      <c r="B12" s="124" t="s">
        <v>184</v>
      </c>
      <c r="C12" s="124" t="s">
        <v>185</v>
      </c>
      <c r="D12" s="214">
        <v>14.1</v>
      </c>
      <c r="E12" s="77">
        <v>17219662</v>
      </c>
      <c r="F12" s="77">
        <v>242797234.19999999</v>
      </c>
      <c r="G12" s="77">
        <v>467969.52</v>
      </c>
      <c r="H12" s="77">
        <v>33741</v>
      </c>
      <c r="I12" s="77">
        <v>113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82.3</v>
      </c>
      <c r="E13" s="78">
        <v>6090943</v>
      </c>
      <c r="F13" s="78">
        <v>501284608.89999998</v>
      </c>
      <c r="G13" s="78">
        <v>77053.13</v>
      </c>
      <c r="H13" s="78">
        <v>945</v>
      </c>
      <c r="I13" s="78">
        <v>23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1</v>
      </c>
      <c r="E14" s="77">
        <v>16830838</v>
      </c>
      <c r="F14" s="77">
        <v>16830838</v>
      </c>
      <c r="G14" s="77">
        <v>24869.35</v>
      </c>
      <c r="H14" s="77">
        <v>24119</v>
      </c>
      <c r="I14" s="77">
        <v>39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5151594690.499999</v>
      </c>
      <c r="G15" s="139">
        <f t="shared" ref="G15:I15" si="0">SUM(G6:G14)</f>
        <v>13926457.85</v>
      </c>
      <c r="H15" s="139">
        <f t="shared" si="0"/>
        <v>629570</v>
      </c>
      <c r="I15" s="139">
        <f t="shared" si="0"/>
        <v>2168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564</v>
      </c>
      <c r="E19" s="134" t="s">
        <v>565</v>
      </c>
      <c r="F19" s="134" t="s">
        <v>566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24.2</v>
      </c>
      <c r="E20" s="77">
        <v>8747652</v>
      </c>
      <c r="F20" s="77">
        <v>211693178.40000001</v>
      </c>
      <c r="G20" s="77">
        <v>1422609.87</v>
      </c>
      <c r="H20" s="77">
        <v>58368</v>
      </c>
      <c r="I20" s="77">
        <v>196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197</v>
      </c>
      <c r="B21" s="126" t="s">
        <v>198</v>
      </c>
      <c r="C21" s="126" t="s">
        <v>199</v>
      </c>
      <c r="D21" s="215">
        <v>174.6</v>
      </c>
      <c r="E21" s="78">
        <v>355792</v>
      </c>
      <c r="F21" s="78">
        <v>62121283.200000003</v>
      </c>
      <c r="G21" s="78">
        <v>460637.5</v>
      </c>
      <c r="H21" s="78">
        <v>2629</v>
      </c>
      <c r="I21" s="78">
        <v>130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200</v>
      </c>
      <c r="B22" s="124" t="s">
        <v>201</v>
      </c>
      <c r="C22" s="124" t="s">
        <v>202</v>
      </c>
      <c r="D22" s="214">
        <v>339</v>
      </c>
      <c r="E22" s="77">
        <v>100919</v>
      </c>
      <c r="F22" s="77">
        <v>34211541</v>
      </c>
      <c r="G22" s="77">
        <v>108134.55</v>
      </c>
      <c r="H22" s="77">
        <v>324</v>
      </c>
      <c r="I22" s="77">
        <v>41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203</v>
      </c>
      <c r="B23" s="126" t="s">
        <v>204</v>
      </c>
      <c r="C23" s="126" t="s">
        <v>205</v>
      </c>
      <c r="D23" s="215">
        <v>11</v>
      </c>
      <c r="E23" s="78">
        <v>2838414</v>
      </c>
      <c r="F23" s="78">
        <v>31222554</v>
      </c>
      <c r="G23" s="78">
        <v>16762.060000000001</v>
      </c>
      <c r="H23" s="78">
        <v>1523</v>
      </c>
      <c r="I23" s="78">
        <v>12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206</v>
      </c>
      <c r="B24" s="124" t="s">
        <v>207</v>
      </c>
      <c r="C24" s="124" t="s">
        <v>208</v>
      </c>
      <c r="D24" s="214">
        <v>37</v>
      </c>
      <c r="E24" s="77">
        <v>497022</v>
      </c>
      <c r="F24" s="77">
        <v>18389814</v>
      </c>
      <c r="G24" s="77">
        <v>2776.47</v>
      </c>
      <c r="H24" s="77">
        <v>75</v>
      </c>
      <c r="I24" s="77">
        <v>5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214</v>
      </c>
      <c r="B25" s="126" t="s">
        <v>215</v>
      </c>
      <c r="C25" s="126" t="s">
        <v>216</v>
      </c>
      <c r="D25" s="215">
        <v>4.5</v>
      </c>
      <c r="E25" s="78">
        <v>3447901</v>
      </c>
      <c r="F25" s="78">
        <v>15515554.5</v>
      </c>
      <c r="G25" s="78">
        <v>815.62</v>
      </c>
      <c r="H25" s="78">
        <v>181</v>
      </c>
      <c r="I25" s="78">
        <v>2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209</v>
      </c>
      <c r="B26" s="124" t="s">
        <v>209</v>
      </c>
      <c r="C26" s="124" t="s">
        <v>210</v>
      </c>
      <c r="D26" s="214">
        <v>0.35</v>
      </c>
      <c r="E26" s="77">
        <v>2006987</v>
      </c>
      <c r="F26" s="77">
        <v>702445.45</v>
      </c>
      <c r="G26" s="77">
        <v>662.57</v>
      </c>
      <c r="H26" s="77">
        <v>1759</v>
      </c>
      <c r="I26" s="77">
        <v>16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220</v>
      </c>
      <c r="B27" s="126" t="s">
        <v>221</v>
      </c>
      <c r="C27" s="126" t="s">
        <v>222</v>
      </c>
      <c r="D27" s="215">
        <v>5</v>
      </c>
      <c r="E27" s="78">
        <v>491393</v>
      </c>
      <c r="F27" s="78">
        <v>2456965</v>
      </c>
      <c r="G27" s="78">
        <v>200</v>
      </c>
      <c r="H27" s="78">
        <v>40</v>
      </c>
      <c r="I27" s="78">
        <v>1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211</v>
      </c>
      <c r="B28" s="124" t="s">
        <v>212</v>
      </c>
      <c r="C28" s="124" t="s">
        <v>213</v>
      </c>
      <c r="D28" s="214">
        <v>0.2</v>
      </c>
      <c r="E28" s="77">
        <v>5180000</v>
      </c>
      <c r="F28" s="77">
        <v>1046360</v>
      </c>
      <c r="G28" s="77">
        <v>182.55</v>
      </c>
      <c r="H28" s="77">
        <v>485</v>
      </c>
      <c r="I28" s="77">
        <v>19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217</v>
      </c>
      <c r="B29" s="124" t="s">
        <v>218</v>
      </c>
      <c r="C29" s="124" t="s">
        <v>219</v>
      </c>
      <c r="D29" s="214">
        <v>40</v>
      </c>
      <c r="E29" s="77">
        <v>594601</v>
      </c>
      <c r="F29" s="77">
        <v>23784040</v>
      </c>
      <c r="G29" s="77">
        <v>120</v>
      </c>
      <c r="H29" s="77">
        <v>3</v>
      </c>
      <c r="I29" s="77">
        <v>1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223</v>
      </c>
      <c r="B30" s="126" t="s">
        <v>224</v>
      </c>
      <c r="C30" s="126" t="s">
        <v>225</v>
      </c>
      <c r="D30" s="215">
        <v>35</v>
      </c>
      <c r="E30" s="78">
        <v>189876</v>
      </c>
      <c r="F30" s="78">
        <v>6645660</v>
      </c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ht="25.5" x14ac:dyDescent="0.2">
      <c r="A31" s="135" t="s">
        <v>134</v>
      </c>
      <c r="B31" s="136"/>
      <c r="C31" s="136"/>
      <c r="D31" s="216"/>
      <c r="E31" s="137"/>
      <c r="F31" s="139">
        <f>SUM(F20:F30)</f>
        <v>407789395.55000001</v>
      </c>
      <c r="G31" s="139">
        <f>SUM(G20:G30)</f>
        <v>2012901.1900000004</v>
      </c>
      <c r="H31" s="139">
        <f>SUM(H20:H30)</f>
        <v>65387</v>
      </c>
      <c r="I31" s="139">
        <f>SUM(I20:I30)</f>
        <v>423</v>
      </c>
      <c r="K31" s="125"/>
      <c r="L31" s="123"/>
      <c r="M31" s="123"/>
      <c r="N31" s="123"/>
      <c r="O31" s="123"/>
      <c r="P31" s="123"/>
    </row>
    <row r="32" spans="1:16" s="115" customFormat="1" x14ac:dyDescent="0.2">
      <c r="A32" s="129"/>
      <c r="B32" s="129"/>
      <c r="C32" s="129"/>
      <c r="D32" s="219"/>
      <c r="E32" s="130"/>
      <c r="F32" s="130"/>
      <c r="G32" s="131"/>
      <c r="H32" s="131"/>
      <c r="I32" s="131"/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ht="25.5" x14ac:dyDescent="0.2">
      <c r="A34" s="109" t="s">
        <v>92</v>
      </c>
      <c r="B34" s="110"/>
      <c r="C34" s="110"/>
      <c r="D34" s="218"/>
      <c r="E34" s="114"/>
      <c r="F34" s="114"/>
      <c r="G34" s="119"/>
      <c r="H34" s="119"/>
      <c r="I34" s="120"/>
      <c r="J34" s="128"/>
      <c r="K34" s="123"/>
      <c r="L34" s="123"/>
      <c r="M34" s="123"/>
      <c r="N34" s="123"/>
      <c r="O34" s="123"/>
      <c r="P34" s="123"/>
    </row>
    <row r="35" spans="1:16" s="115" customFormat="1" ht="89.25" x14ac:dyDescent="0.2">
      <c r="A35" s="135" t="s">
        <v>79</v>
      </c>
      <c r="B35" s="138" t="s">
        <v>133</v>
      </c>
      <c r="C35" s="138" t="s">
        <v>55</v>
      </c>
      <c r="D35" s="213" t="s">
        <v>564</v>
      </c>
      <c r="E35" s="134" t="s">
        <v>565</v>
      </c>
      <c r="F35" s="134" t="s">
        <v>566</v>
      </c>
      <c r="G35" s="134" t="s">
        <v>81</v>
      </c>
      <c r="H35" s="134" t="s">
        <v>82</v>
      </c>
      <c r="I35" s="134" t="s">
        <v>83</v>
      </c>
      <c r="K35" s="123"/>
      <c r="L35" s="123"/>
      <c r="M35" s="123"/>
      <c r="N35" s="123"/>
      <c r="O35" s="123"/>
      <c r="P35" s="123"/>
    </row>
    <row r="36" spans="1:16" s="115" customFormat="1" x14ac:dyDescent="0.2">
      <c r="A36" s="124" t="s">
        <v>231</v>
      </c>
      <c r="B36" s="124" t="s">
        <v>232</v>
      </c>
      <c r="C36" s="124" t="s">
        <v>233</v>
      </c>
      <c r="D36" s="214">
        <v>3.5</v>
      </c>
      <c r="E36" s="77">
        <v>2764308</v>
      </c>
      <c r="F36" s="77">
        <v>9675078</v>
      </c>
      <c r="G36" s="77">
        <v>756638.8</v>
      </c>
      <c r="H36" s="77">
        <v>215855</v>
      </c>
      <c r="I36" s="77">
        <v>21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6" t="s">
        <v>170</v>
      </c>
      <c r="B37" s="126" t="s">
        <v>226</v>
      </c>
      <c r="C37" s="126" t="s">
        <v>227</v>
      </c>
      <c r="D37" s="215">
        <v>140</v>
      </c>
      <c r="E37" s="78">
        <v>814626</v>
      </c>
      <c r="F37" s="78">
        <v>114047640</v>
      </c>
      <c r="G37" s="78">
        <v>433575</v>
      </c>
      <c r="H37" s="78">
        <v>3140</v>
      </c>
      <c r="I37" s="78">
        <v>197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4" t="s">
        <v>228</v>
      </c>
      <c r="B38" s="124" t="s">
        <v>229</v>
      </c>
      <c r="C38" s="124" t="s">
        <v>230</v>
      </c>
      <c r="D38" s="214">
        <v>53.49</v>
      </c>
      <c r="E38" s="77">
        <v>449428</v>
      </c>
      <c r="F38" s="77">
        <v>24039903.719999999</v>
      </c>
      <c r="G38" s="77">
        <v>230147.64</v>
      </c>
      <c r="H38" s="77">
        <v>4291</v>
      </c>
      <c r="I38" s="77">
        <v>65</v>
      </c>
    </row>
    <row r="39" spans="1:16" s="115" customFormat="1" x14ac:dyDescent="0.2">
      <c r="A39" s="126" t="s">
        <v>237</v>
      </c>
      <c r="B39" s="126" t="s">
        <v>238</v>
      </c>
      <c r="C39" s="126" t="s">
        <v>239</v>
      </c>
      <c r="D39" s="215">
        <v>3.3</v>
      </c>
      <c r="E39" s="78">
        <v>2120401</v>
      </c>
      <c r="F39" s="78">
        <v>6995202.9000000004</v>
      </c>
      <c r="G39" s="78">
        <v>2410.9299999999998</v>
      </c>
      <c r="H39" s="78">
        <v>767</v>
      </c>
      <c r="I39" s="78">
        <v>6</v>
      </c>
    </row>
    <row r="40" spans="1:16" s="115" customFormat="1" x14ac:dyDescent="0.2">
      <c r="A40" s="124" t="s">
        <v>240</v>
      </c>
      <c r="B40" s="124" t="s">
        <v>241</v>
      </c>
      <c r="C40" s="124" t="s">
        <v>242</v>
      </c>
      <c r="D40" s="214">
        <v>6.25</v>
      </c>
      <c r="E40" s="77">
        <v>2925409</v>
      </c>
      <c r="F40" s="77">
        <v>18283806.25</v>
      </c>
      <c r="G40" s="77">
        <v>1500</v>
      </c>
      <c r="H40" s="77">
        <v>240</v>
      </c>
      <c r="I40" s="77">
        <v>7</v>
      </c>
    </row>
    <row r="41" spans="1:16" s="115" customFormat="1" x14ac:dyDescent="0.2">
      <c r="A41" s="126" t="s">
        <v>243</v>
      </c>
      <c r="B41" s="126" t="s">
        <v>244</v>
      </c>
      <c r="C41" s="126" t="s">
        <v>245</v>
      </c>
      <c r="D41" s="215">
        <v>14</v>
      </c>
      <c r="E41" s="78">
        <v>1793869</v>
      </c>
      <c r="F41" s="78">
        <v>25114166</v>
      </c>
      <c r="G41" s="78">
        <v>1470</v>
      </c>
      <c r="H41" s="78">
        <v>105</v>
      </c>
      <c r="I41" s="78">
        <v>2</v>
      </c>
    </row>
    <row r="42" spans="1:16" s="115" customFormat="1" x14ac:dyDescent="0.2">
      <c r="A42" s="124" t="s">
        <v>252</v>
      </c>
      <c r="B42" s="124" t="s">
        <v>253</v>
      </c>
      <c r="C42" s="124" t="s">
        <v>254</v>
      </c>
      <c r="D42" s="214">
        <v>8.9</v>
      </c>
      <c r="E42" s="77">
        <v>2675640</v>
      </c>
      <c r="F42" s="77">
        <v>23813196</v>
      </c>
      <c r="G42" s="77">
        <v>1024.03</v>
      </c>
      <c r="H42" s="77">
        <v>114</v>
      </c>
      <c r="I42" s="77">
        <v>15</v>
      </c>
    </row>
    <row r="43" spans="1:16" s="115" customFormat="1" x14ac:dyDescent="0.2">
      <c r="A43" s="126" t="s">
        <v>234</v>
      </c>
      <c r="B43" s="126" t="s">
        <v>235</v>
      </c>
      <c r="C43" s="126" t="s">
        <v>236</v>
      </c>
      <c r="D43" s="215">
        <v>38.1</v>
      </c>
      <c r="E43" s="78">
        <v>449872</v>
      </c>
      <c r="F43" s="78">
        <v>17140123.199999999</v>
      </c>
      <c r="G43" s="78">
        <v>647.20000000000005</v>
      </c>
      <c r="H43" s="78">
        <v>17</v>
      </c>
      <c r="I43" s="78">
        <v>3</v>
      </c>
      <c r="K43" s="122"/>
      <c r="L43" s="123"/>
      <c r="M43" s="123"/>
      <c r="N43" s="123"/>
      <c r="O43" s="123"/>
      <c r="P43" s="123"/>
    </row>
    <row r="44" spans="1:16" s="115" customFormat="1" x14ac:dyDescent="0.2">
      <c r="A44" s="124" t="s">
        <v>269</v>
      </c>
      <c r="B44" s="124" t="s">
        <v>270</v>
      </c>
      <c r="C44" s="124" t="s">
        <v>271</v>
      </c>
      <c r="D44" s="214">
        <v>0.5</v>
      </c>
      <c r="E44" s="77">
        <v>3932515</v>
      </c>
      <c r="F44" s="77">
        <v>1966257.5</v>
      </c>
      <c r="G44" s="77">
        <v>323</v>
      </c>
      <c r="H44" s="77">
        <v>646</v>
      </c>
      <c r="I44" s="77">
        <v>3</v>
      </c>
    </row>
    <row r="45" spans="1:16" s="115" customFormat="1" x14ac:dyDescent="0.2">
      <c r="A45" s="124" t="s">
        <v>249</v>
      </c>
      <c r="B45" s="124" t="s">
        <v>250</v>
      </c>
      <c r="C45" s="124" t="s">
        <v>251</v>
      </c>
      <c r="D45" s="214">
        <v>7.35</v>
      </c>
      <c r="E45" s="77">
        <v>1254960</v>
      </c>
      <c r="F45" s="77">
        <v>9223956</v>
      </c>
      <c r="G45" s="77">
        <v>271.95</v>
      </c>
      <c r="H45" s="77">
        <v>37</v>
      </c>
      <c r="I45" s="77">
        <v>1</v>
      </c>
    </row>
    <row r="46" spans="1:16" s="115" customFormat="1" x14ac:dyDescent="0.2">
      <c r="A46" s="126" t="s">
        <v>287</v>
      </c>
      <c r="B46" s="126" t="s">
        <v>288</v>
      </c>
      <c r="C46" s="126" t="s">
        <v>289</v>
      </c>
      <c r="D46" s="215">
        <v>16.3</v>
      </c>
      <c r="E46" s="78">
        <v>953795</v>
      </c>
      <c r="F46" s="78">
        <v>15546858.5</v>
      </c>
      <c r="G46" s="78">
        <v>163</v>
      </c>
      <c r="H46" s="78">
        <v>10</v>
      </c>
      <c r="I46" s="78">
        <v>2</v>
      </c>
    </row>
    <row r="47" spans="1:16" s="115" customFormat="1" x14ac:dyDescent="0.2">
      <c r="A47" s="124" t="s">
        <v>275</v>
      </c>
      <c r="B47" s="124" t="s">
        <v>276</v>
      </c>
      <c r="C47" s="124" t="s">
        <v>277</v>
      </c>
      <c r="D47" s="214">
        <v>2.5</v>
      </c>
      <c r="E47" s="77">
        <v>3018076</v>
      </c>
      <c r="F47" s="77">
        <v>7545190</v>
      </c>
      <c r="G47" s="77">
        <v>100</v>
      </c>
      <c r="H47" s="77">
        <v>40</v>
      </c>
      <c r="I47" s="77">
        <v>1</v>
      </c>
    </row>
    <row r="48" spans="1:16" s="115" customFormat="1" x14ac:dyDescent="0.2">
      <c r="A48" s="126" t="s">
        <v>258</v>
      </c>
      <c r="B48" s="126" t="s">
        <v>259</v>
      </c>
      <c r="C48" s="126" t="s">
        <v>260</v>
      </c>
      <c r="D48" s="215">
        <v>0.66</v>
      </c>
      <c r="E48" s="78">
        <v>4282596</v>
      </c>
      <c r="F48" s="78">
        <v>2826513.36</v>
      </c>
      <c r="G48" s="78">
        <v>62.7</v>
      </c>
      <c r="H48" s="78">
        <v>95</v>
      </c>
      <c r="I48" s="78">
        <v>1</v>
      </c>
    </row>
    <row r="49" spans="1:18" s="115" customFormat="1" x14ac:dyDescent="0.2">
      <c r="A49" s="124" t="s">
        <v>266</v>
      </c>
      <c r="B49" s="124" t="s">
        <v>267</v>
      </c>
      <c r="C49" s="124" t="s">
        <v>268</v>
      </c>
      <c r="D49" s="214">
        <v>0.27</v>
      </c>
      <c r="E49" s="77">
        <v>3909878</v>
      </c>
      <c r="F49" s="77">
        <v>1055667.06</v>
      </c>
      <c r="G49" s="77">
        <v>17.2</v>
      </c>
      <c r="H49" s="77">
        <v>62</v>
      </c>
      <c r="I49" s="77">
        <v>3</v>
      </c>
    </row>
    <row r="50" spans="1:18" s="115" customFormat="1" x14ac:dyDescent="0.2">
      <c r="A50" s="126" t="s">
        <v>246</v>
      </c>
      <c r="B50" s="126" t="s">
        <v>247</v>
      </c>
      <c r="C50" s="126" t="s">
        <v>248</v>
      </c>
      <c r="D50" s="215">
        <v>28</v>
      </c>
      <c r="E50" s="78">
        <v>200000</v>
      </c>
      <c r="F50" s="78">
        <v>5600000</v>
      </c>
      <c r="G50" s="78">
        <v>0</v>
      </c>
      <c r="H50" s="78">
        <v>0</v>
      </c>
      <c r="I50" s="78">
        <v>0</v>
      </c>
      <c r="K50" s="128"/>
    </row>
    <row r="51" spans="1:18" s="115" customFormat="1" x14ac:dyDescent="0.2">
      <c r="A51" s="124" t="s">
        <v>278</v>
      </c>
      <c r="B51" s="124" t="s">
        <v>279</v>
      </c>
      <c r="C51" s="124" t="s">
        <v>280</v>
      </c>
      <c r="D51" s="214">
        <v>5</v>
      </c>
      <c r="E51" s="77">
        <v>712410</v>
      </c>
      <c r="F51" s="77">
        <v>3562050</v>
      </c>
      <c r="G51" s="77">
        <v>0</v>
      </c>
      <c r="H51" s="77">
        <v>0</v>
      </c>
      <c r="I51" s="77">
        <v>0</v>
      </c>
      <c r="K51" s="128"/>
      <c r="L51" s="125"/>
      <c r="M51" s="125"/>
      <c r="N51" s="125"/>
      <c r="O51" s="132"/>
      <c r="Q51" s="121"/>
      <c r="R51" s="122"/>
    </row>
    <row r="52" spans="1:18" s="115" customFormat="1" x14ac:dyDescent="0.2">
      <c r="A52" s="126" t="s">
        <v>281</v>
      </c>
      <c r="B52" s="126" t="s">
        <v>282</v>
      </c>
      <c r="C52" s="126" t="s">
        <v>283</v>
      </c>
      <c r="D52" s="215">
        <v>40</v>
      </c>
      <c r="E52" s="78">
        <v>69531</v>
      </c>
      <c r="F52" s="78">
        <v>2781240</v>
      </c>
      <c r="G52" s="78">
        <v>0</v>
      </c>
      <c r="H52" s="78">
        <v>0</v>
      </c>
      <c r="I52" s="78">
        <v>0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4" t="s">
        <v>284</v>
      </c>
      <c r="B53" s="124" t="s">
        <v>285</v>
      </c>
      <c r="C53" s="124" t="s">
        <v>286</v>
      </c>
      <c r="D53" s="214">
        <v>0.11</v>
      </c>
      <c r="E53" s="77">
        <v>1134022</v>
      </c>
      <c r="F53" s="77">
        <v>124742.42</v>
      </c>
      <c r="G53" s="77">
        <v>0</v>
      </c>
      <c r="H53" s="77">
        <v>0</v>
      </c>
      <c r="I53" s="77">
        <v>0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6" t="s">
        <v>255</v>
      </c>
      <c r="B54" s="126" t="s">
        <v>256</v>
      </c>
      <c r="C54" s="126" t="s">
        <v>257</v>
      </c>
      <c r="D54" s="215">
        <v>66</v>
      </c>
      <c r="E54" s="78">
        <v>186436</v>
      </c>
      <c r="F54" s="78">
        <v>12304776</v>
      </c>
      <c r="G54" s="78">
        <v>0</v>
      </c>
      <c r="H54" s="78">
        <v>0</v>
      </c>
      <c r="I54" s="78">
        <v>0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4" t="s">
        <v>290</v>
      </c>
      <c r="B55" s="124" t="s">
        <v>291</v>
      </c>
      <c r="C55" s="124" t="s">
        <v>292</v>
      </c>
      <c r="D55" s="214">
        <v>17</v>
      </c>
      <c r="E55" s="77">
        <v>686798</v>
      </c>
      <c r="F55" s="77">
        <v>11675566</v>
      </c>
      <c r="G55" s="77">
        <v>0</v>
      </c>
      <c r="H55" s="77">
        <v>0</v>
      </c>
      <c r="I55" s="77">
        <v>0</v>
      </c>
      <c r="L55" s="125"/>
      <c r="M55" s="125"/>
      <c r="N55" s="125"/>
      <c r="O55" s="132"/>
      <c r="Q55" s="121"/>
      <c r="R55" s="122"/>
    </row>
    <row r="56" spans="1:18" s="115" customFormat="1" x14ac:dyDescent="0.2">
      <c r="A56" s="126" t="s">
        <v>145</v>
      </c>
      <c r="B56" s="126" t="s">
        <v>146</v>
      </c>
      <c r="C56" s="126" t="s">
        <v>293</v>
      </c>
      <c r="D56" s="215">
        <v>17.95</v>
      </c>
      <c r="E56" s="78">
        <v>202437</v>
      </c>
      <c r="F56" s="78">
        <v>3633744.15</v>
      </c>
      <c r="G56" s="78">
        <v>0</v>
      </c>
      <c r="H56" s="78">
        <v>0</v>
      </c>
      <c r="I56" s="78">
        <v>0</v>
      </c>
    </row>
    <row r="57" spans="1:18" s="115" customFormat="1" x14ac:dyDescent="0.2">
      <c r="A57" s="124" t="s">
        <v>272</v>
      </c>
      <c r="B57" s="124" t="s">
        <v>273</v>
      </c>
      <c r="C57" s="124" t="s">
        <v>274</v>
      </c>
      <c r="D57" s="214">
        <v>0.3</v>
      </c>
      <c r="E57" s="77">
        <v>1229712</v>
      </c>
      <c r="F57" s="77">
        <v>368913.6</v>
      </c>
      <c r="G57" s="77">
        <v>0</v>
      </c>
      <c r="H57" s="77">
        <v>0</v>
      </c>
      <c r="I57" s="77">
        <v>0</v>
      </c>
    </row>
    <row r="58" spans="1:18" s="115" customFormat="1" x14ac:dyDescent="0.2">
      <c r="A58" s="124" t="s">
        <v>294</v>
      </c>
      <c r="B58" s="124" t="s">
        <v>295</v>
      </c>
      <c r="C58" s="124" t="s">
        <v>296</v>
      </c>
      <c r="D58" s="214">
        <v>0.1</v>
      </c>
      <c r="E58" s="77">
        <v>1127293</v>
      </c>
      <c r="F58" s="77">
        <v>112729.3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6" t="s">
        <v>261</v>
      </c>
      <c r="B59" s="126" t="s">
        <v>262</v>
      </c>
      <c r="C59" s="126" t="s">
        <v>263</v>
      </c>
      <c r="D59" s="215">
        <v>3.2</v>
      </c>
      <c r="E59" s="78">
        <v>692542</v>
      </c>
      <c r="F59" s="78">
        <v>2216134.4</v>
      </c>
      <c r="G59" s="78">
        <v>0</v>
      </c>
      <c r="H59" s="78">
        <v>0</v>
      </c>
      <c r="I59" s="78">
        <v>0</v>
      </c>
    </row>
    <row r="60" spans="1:18" s="115" customFormat="1" x14ac:dyDescent="0.2">
      <c r="A60" s="124" t="s">
        <v>297</v>
      </c>
      <c r="B60" s="124" t="s">
        <v>298</v>
      </c>
      <c r="C60" s="124" t="s">
        <v>299</v>
      </c>
      <c r="D60" s="214">
        <v>1.58</v>
      </c>
      <c r="E60" s="77">
        <v>33121978</v>
      </c>
      <c r="F60" s="77">
        <v>52332725.240000002</v>
      </c>
      <c r="G60" s="77">
        <v>0</v>
      </c>
      <c r="H60" s="77">
        <v>0</v>
      </c>
      <c r="I60" s="77">
        <v>0</v>
      </c>
      <c r="J60" s="120"/>
    </row>
    <row r="61" spans="1:18" s="115" customFormat="1" x14ac:dyDescent="0.2">
      <c r="A61" s="126" t="s">
        <v>300</v>
      </c>
      <c r="B61" s="126" t="s">
        <v>301</v>
      </c>
      <c r="C61" s="251" t="s">
        <v>302</v>
      </c>
      <c r="D61" s="252"/>
      <c r="E61" s="78"/>
      <c r="F61" s="78"/>
      <c r="G61" s="78">
        <v>0</v>
      </c>
      <c r="H61" s="78">
        <v>0</v>
      </c>
      <c r="I61" s="78">
        <v>0</v>
      </c>
      <c r="J61" s="120"/>
    </row>
    <row r="62" spans="1:18" s="115" customFormat="1" x14ac:dyDescent="0.2">
      <c r="A62" s="124" t="s">
        <v>303</v>
      </c>
      <c r="B62" s="124" t="s">
        <v>304</v>
      </c>
      <c r="C62" s="124" t="s">
        <v>305</v>
      </c>
      <c r="D62" s="214">
        <v>0.15</v>
      </c>
      <c r="E62" s="77">
        <v>7347565</v>
      </c>
      <c r="F62" s="77">
        <v>1080092.06</v>
      </c>
      <c r="G62" s="77">
        <v>0</v>
      </c>
      <c r="H62" s="77">
        <v>0</v>
      </c>
      <c r="I62" s="77">
        <v>0</v>
      </c>
      <c r="J62" s="120"/>
    </row>
    <row r="63" spans="1:18" s="115" customFormat="1" x14ac:dyDescent="0.2">
      <c r="A63" s="126" t="s">
        <v>306</v>
      </c>
      <c r="B63" s="126" t="s">
        <v>307</v>
      </c>
      <c r="C63" s="126" t="s">
        <v>308</v>
      </c>
      <c r="D63" s="215">
        <v>2.5099999999999998</v>
      </c>
      <c r="E63" s="78">
        <v>9086</v>
      </c>
      <c r="F63" s="78">
        <v>22805.86</v>
      </c>
      <c r="G63" s="78">
        <v>0</v>
      </c>
      <c r="H63" s="78">
        <v>0</v>
      </c>
      <c r="I63" s="78">
        <v>0</v>
      </c>
      <c r="J63" s="120"/>
      <c r="K63" s="123"/>
      <c r="L63" s="123"/>
      <c r="M63" s="123"/>
      <c r="N63" s="123"/>
      <c r="O63" s="123"/>
      <c r="P63" s="123"/>
    </row>
    <row r="64" spans="1:18" s="115" customFormat="1" x14ac:dyDescent="0.2">
      <c r="A64" s="124" t="s">
        <v>306</v>
      </c>
      <c r="B64" s="124" t="s">
        <v>309</v>
      </c>
      <c r="C64" s="249" t="s">
        <v>310</v>
      </c>
      <c r="D64" s="250"/>
      <c r="E64" s="77">
        <v>537</v>
      </c>
      <c r="F64" s="77">
        <v>32746.26</v>
      </c>
      <c r="G64" s="77">
        <v>0</v>
      </c>
      <c r="H64" s="77">
        <v>0</v>
      </c>
      <c r="I64" s="77">
        <v>0</v>
      </c>
      <c r="J64" s="120"/>
      <c r="K64" s="123"/>
      <c r="L64" s="123"/>
      <c r="M64" s="123"/>
      <c r="N64" s="123"/>
      <c r="O64" s="123"/>
      <c r="P64" s="123"/>
    </row>
    <row r="65" spans="1:16" s="115" customFormat="1" ht="25.5" x14ac:dyDescent="0.2">
      <c r="A65" s="135" t="s">
        <v>134</v>
      </c>
      <c r="B65" s="136"/>
      <c r="C65" s="136"/>
      <c r="D65" s="216"/>
      <c r="E65" s="137"/>
      <c r="F65" s="139">
        <f>SUM(F36:F64)</f>
        <v>373121823.78000003</v>
      </c>
      <c r="G65" s="139">
        <f>SUM(G36:G64)</f>
        <v>1428351.4499999997</v>
      </c>
      <c r="H65" s="139">
        <f>SUM(H36:H64)</f>
        <v>225419</v>
      </c>
      <c r="I65" s="139">
        <f>SUM(I36:I64)</f>
        <v>327</v>
      </c>
      <c r="K65" s="123"/>
      <c r="L65" s="123"/>
      <c r="M65" s="123"/>
      <c r="N65" s="123"/>
      <c r="O65" s="123"/>
      <c r="P65" s="123"/>
    </row>
    <row r="66" spans="1:16" s="115" customFormat="1" x14ac:dyDescent="0.2">
      <c r="A66" s="129"/>
      <c r="B66" s="129"/>
      <c r="C66" s="129"/>
      <c r="D66" s="219"/>
      <c r="E66" s="130"/>
      <c r="F66" s="130"/>
      <c r="G66" s="133"/>
      <c r="H66" s="133"/>
      <c r="I66" s="133"/>
      <c r="K66" s="123"/>
      <c r="L66" s="123"/>
      <c r="M66" s="123"/>
      <c r="N66" s="123"/>
      <c r="O66" s="123"/>
      <c r="P66" s="123"/>
    </row>
    <row r="67" spans="1:16" s="115" customFormat="1" x14ac:dyDescent="0.2">
      <c r="A67" s="129"/>
      <c r="B67" s="129"/>
      <c r="C67" s="129"/>
      <c r="D67" s="219"/>
      <c r="E67" s="130"/>
      <c r="F67" s="130"/>
      <c r="G67" s="133"/>
      <c r="H67" s="133"/>
      <c r="I67" s="133"/>
      <c r="K67" s="123"/>
      <c r="L67" s="123"/>
      <c r="M67" s="123"/>
      <c r="N67" s="123"/>
      <c r="O67" s="123"/>
      <c r="P67" s="123"/>
    </row>
    <row r="68" spans="1:16" s="115" customFormat="1" ht="25.5" x14ac:dyDescent="0.2">
      <c r="A68" s="111" t="s">
        <v>93</v>
      </c>
      <c r="B68" s="111"/>
      <c r="C68" s="111"/>
      <c r="D68" s="212"/>
      <c r="E68" s="112"/>
      <c r="F68" s="112"/>
      <c r="G68" s="119"/>
      <c r="H68" s="119"/>
      <c r="I68" s="120"/>
      <c r="J68" s="123"/>
      <c r="K68" s="123"/>
      <c r="L68" s="123"/>
      <c r="M68" s="123"/>
      <c r="N68" s="123"/>
      <c r="O68" s="123"/>
      <c r="P68" s="123"/>
    </row>
    <row r="69" spans="1:16" s="115" customFormat="1" ht="89.25" x14ac:dyDescent="0.2">
      <c r="A69" s="135" t="s">
        <v>79</v>
      </c>
      <c r="B69" s="138" t="s">
        <v>133</v>
      </c>
      <c r="C69" s="138" t="s">
        <v>55</v>
      </c>
      <c r="D69" s="213" t="s">
        <v>564</v>
      </c>
      <c r="E69" s="134" t="s">
        <v>565</v>
      </c>
      <c r="F69" s="134" t="s">
        <v>566</v>
      </c>
      <c r="G69" s="134" t="s">
        <v>81</v>
      </c>
      <c r="H69" s="134" t="s">
        <v>82</v>
      </c>
      <c r="I69" s="134" t="s">
        <v>83</v>
      </c>
      <c r="J69" s="123"/>
      <c r="K69" s="123"/>
      <c r="L69" s="123"/>
      <c r="M69" s="123"/>
      <c r="N69" s="123"/>
      <c r="O69" s="123"/>
      <c r="P69" s="123"/>
    </row>
    <row r="70" spans="1:16" s="115" customFormat="1" x14ac:dyDescent="0.2">
      <c r="A70" s="124" t="s">
        <v>459</v>
      </c>
      <c r="B70" s="124" t="s">
        <v>460</v>
      </c>
      <c r="C70" s="124" t="s">
        <v>461</v>
      </c>
      <c r="D70" s="214">
        <v>103</v>
      </c>
      <c r="E70" s="77">
        <v>42897</v>
      </c>
      <c r="F70" s="77">
        <v>44183910</v>
      </c>
      <c r="G70" s="77">
        <v>3601136</v>
      </c>
      <c r="H70" s="77">
        <v>3476</v>
      </c>
      <c r="I70" s="77">
        <v>3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6" t="s">
        <v>567</v>
      </c>
      <c r="B71" s="126" t="s">
        <v>568</v>
      </c>
      <c r="C71" s="126" t="s">
        <v>569</v>
      </c>
      <c r="D71" s="215">
        <v>100.1</v>
      </c>
      <c r="E71" s="78">
        <v>24000</v>
      </c>
      <c r="F71" s="78">
        <v>24024000</v>
      </c>
      <c r="G71" s="78">
        <v>956956</v>
      </c>
      <c r="H71" s="78">
        <v>956</v>
      </c>
      <c r="I71" s="78">
        <v>21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4" t="s">
        <v>329</v>
      </c>
      <c r="B72" s="124" t="s">
        <v>330</v>
      </c>
      <c r="C72" s="124" t="s">
        <v>331</v>
      </c>
      <c r="D72" s="214">
        <v>121</v>
      </c>
      <c r="E72" s="77">
        <v>134300</v>
      </c>
      <c r="F72" s="77">
        <v>67810876.870000005</v>
      </c>
      <c r="G72" s="77">
        <v>242362.03</v>
      </c>
      <c r="H72" s="77">
        <v>480</v>
      </c>
      <c r="I72" s="77">
        <v>2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6" t="s">
        <v>335</v>
      </c>
      <c r="B73" s="126" t="s">
        <v>336</v>
      </c>
      <c r="C73" s="126" t="s">
        <v>337</v>
      </c>
      <c r="D73" s="215">
        <v>119</v>
      </c>
      <c r="E73" s="78">
        <v>1500000</v>
      </c>
      <c r="F73" s="78">
        <v>1785000000</v>
      </c>
      <c r="G73" s="78">
        <v>238000</v>
      </c>
      <c r="H73" s="78">
        <v>200</v>
      </c>
      <c r="I73" s="78">
        <v>1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4" t="s">
        <v>173</v>
      </c>
      <c r="B74" s="124" t="s">
        <v>313</v>
      </c>
      <c r="C74" s="124" t="s">
        <v>314</v>
      </c>
      <c r="D74" s="214">
        <v>94</v>
      </c>
      <c r="E74" s="77">
        <v>2000</v>
      </c>
      <c r="F74" s="77">
        <v>1880000</v>
      </c>
      <c r="G74" s="77">
        <v>208680</v>
      </c>
      <c r="H74" s="77">
        <v>222</v>
      </c>
      <c r="I74" s="77">
        <v>4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6" t="s">
        <v>338</v>
      </c>
      <c r="B75" s="126" t="s">
        <v>339</v>
      </c>
      <c r="C75" s="126" t="s">
        <v>340</v>
      </c>
      <c r="D75" s="215">
        <v>106.5</v>
      </c>
      <c r="E75" s="78">
        <v>33000</v>
      </c>
      <c r="F75" s="78">
        <v>35145000</v>
      </c>
      <c r="G75" s="78">
        <v>195872.5</v>
      </c>
      <c r="H75" s="78">
        <v>184</v>
      </c>
      <c r="I75" s="78">
        <v>3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4" t="s">
        <v>417</v>
      </c>
      <c r="B76" s="124" t="s">
        <v>418</v>
      </c>
      <c r="C76" s="124" t="s">
        <v>419</v>
      </c>
      <c r="D76" s="250">
        <v>112</v>
      </c>
      <c r="E76" s="77">
        <v>30000</v>
      </c>
      <c r="F76" s="77">
        <v>33600000</v>
      </c>
      <c r="G76" s="77">
        <v>182560</v>
      </c>
      <c r="H76" s="77">
        <v>163</v>
      </c>
      <c r="I76" s="77">
        <v>6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6" t="s">
        <v>389</v>
      </c>
      <c r="B77" s="126" t="s">
        <v>390</v>
      </c>
      <c r="C77" s="126" t="s">
        <v>391</v>
      </c>
      <c r="D77" s="215">
        <v>109.1</v>
      </c>
      <c r="E77" s="78">
        <v>792909</v>
      </c>
      <c r="F77" s="78">
        <v>86506371.900000006</v>
      </c>
      <c r="G77" s="78">
        <v>164876.5</v>
      </c>
      <c r="H77" s="78">
        <v>1511</v>
      </c>
      <c r="I77" s="78">
        <v>4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4" t="s">
        <v>24</v>
      </c>
      <c r="B78" s="124" t="s">
        <v>311</v>
      </c>
      <c r="C78" s="124" t="s">
        <v>312</v>
      </c>
      <c r="D78" s="214">
        <v>102.75</v>
      </c>
      <c r="E78" s="77">
        <v>14055683</v>
      </c>
      <c r="F78" s="77">
        <v>105717008.55</v>
      </c>
      <c r="G78" s="77">
        <v>146046.04</v>
      </c>
      <c r="H78" s="77">
        <v>19434</v>
      </c>
      <c r="I78" s="77">
        <v>15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6" t="s">
        <v>323</v>
      </c>
      <c r="B79" s="126" t="s">
        <v>324</v>
      </c>
      <c r="C79" s="126" t="s">
        <v>325</v>
      </c>
      <c r="D79" s="215">
        <v>109.5</v>
      </c>
      <c r="E79" s="78">
        <v>30158</v>
      </c>
      <c r="F79" s="78">
        <v>33023010</v>
      </c>
      <c r="G79" s="78">
        <v>65700</v>
      </c>
      <c r="H79" s="78">
        <v>60</v>
      </c>
      <c r="I79" s="78">
        <v>1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4" t="s">
        <v>436</v>
      </c>
      <c r="B80" s="124" t="s">
        <v>437</v>
      </c>
      <c r="C80" s="124" t="s">
        <v>438</v>
      </c>
      <c r="D80" s="214">
        <v>101.9</v>
      </c>
      <c r="E80" s="77">
        <v>73000</v>
      </c>
      <c r="F80" s="77">
        <v>74387000</v>
      </c>
      <c r="G80" s="77">
        <v>4076</v>
      </c>
      <c r="H80" s="77">
        <v>4</v>
      </c>
      <c r="I80" s="77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6" t="s">
        <v>341</v>
      </c>
      <c r="B81" s="126" t="s">
        <v>342</v>
      </c>
      <c r="C81" s="126" t="s">
        <v>343</v>
      </c>
      <c r="D81" s="215">
        <v>68.5</v>
      </c>
      <c r="E81" s="78">
        <v>215107</v>
      </c>
      <c r="F81" s="78">
        <v>2946965.9</v>
      </c>
      <c r="G81" s="78">
        <v>2346.06</v>
      </c>
      <c r="H81" s="78">
        <v>163</v>
      </c>
      <c r="I81" s="78">
        <v>22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4" t="s">
        <v>392</v>
      </c>
      <c r="B82" s="124" t="s">
        <v>393</v>
      </c>
      <c r="C82" s="124" t="s">
        <v>394</v>
      </c>
      <c r="D82" s="214">
        <v>102.35</v>
      </c>
      <c r="E82" s="77">
        <v>22902594</v>
      </c>
      <c r="F82" s="77">
        <v>978184790.94000006</v>
      </c>
      <c r="G82" s="77">
        <v>1793.85</v>
      </c>
      <c r="H82" s="77">
        <v>42</v>
      </c>
      <c r="I82" s="77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6" t="s">
        <v>348</v>
      </c>
      <c r="B83" s="126" t="s">
        <v>349</v>
      </c>
      <c r="C83" s="251" t="s">
        <v>350</v>
      </c>
      <c r="D83" s="252"/>
      <c r="E83" s="78">
        <v>20000</v>
      </c>
      <c r="F83" s="78">
        <v>20000000</v>
      </c>
      <c r="G83" s="78">
        <v>0</v>
      </c>
      <c r="H83" s="78">
        <v>0</v>
      </c>
      <c r="I83" s="78">
        <v>0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4" t="s">
        <v>351</v>
      </c>
      <c r="B84" s="124" t="s">
        <v>352</v>
      </c>
      <c r="C84" s="249" t="s">
        <v>353</v>
      </c>
      <c r="D84" s="250">
        <v>100.05</v>
      </c>
      <c r="E84" s="77">
        <v>34150</v>
      </c>
      <c r="F84" s="77">
        <v>34167075</v>
      </c>
      <c r="G84" s="77">
        <v>0</v>
      </c>
      <c r="H84" s="77">
        <v>0</v>
      </c>
      <c r="I84" s="77">
        <v>0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6" t="s">
        <v>354</v>
      </c>
      <c r="B85" s="126" t="s">
        <v>355</v>
      </c>
      <c r="C85" s="251" t="s">
        <v>356</v>
      </c>
      <c r="D85" s="252"/>
      <c r="E85" s="78">
        <v>148000</v>
      </c>
      <c r="F85" s="78">
        <v>61758920</v>
      </c>
      <c r="G85" s="78">
        <v>0</v>
      </c>
      <c r="H85" s="78">
        <v>0</v>
      </c>
      <c r="I85" s="78">
        <v>0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4" t="s">
        <v>357</v>
      </c>
      <c r="B86" s="124" t="s">
        <v>358</v>
      </c>
      <c r="C86" s="124" t="s">
        <v>359</v>
      </c>
      <c r="D86" s="250">
        <v>102</v>
      </c>
      <c r="E86" s="77">
        <v>102000</v>
      </c>
      <c r="F86" s="77">
        <v>43414851.600000001</v>
      </c>
      <c r="G86" s="77">
        <v>0</v>
      </c>
      <c r="H86" s="77">
        <v>0</v>
      </c>
      <c r="I86" s="77">
        <v>0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6" t="s">
        <v>360</v>
      </c>
      <c r="B87" s="126" t="s">
        <v>361</v>
      </c>
      <c r="C87" s="251" t="s">
        <v>362</v>
      </c>
      <c r="D87" s="252">
        <v>36</v>
      </c>
      <c r="E87" s="78">
        <v>4662470</v>
      </c>
      <c r="F87" s="78">
        <v>16784892</v>
      </c>
      <c r="G87" s="78">
        <v>0</v>
      </c>
      <c r="H87" s="78">
        <v>0</v>
      </c>
      <c r="I87" s="78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4" t="s">
        <v>363</v>
      </c>
      <c r="B88" s="124" t="s">
        <v>364</v>
      </c>
      <c r="C88" s="249" t="s">
        <v>365</v>
      </c>
      <c r="D88" s="250"/>
      <c r="E88" s="77">
        <v>5058</v>
      </c>
      <c r="F88" s="77">
        <v>505800000</v>
      </c>
      <c r="G88" s="77">
        <v>0</v>
      </c>
      <c r="H88" s="77">
        <v>0</v>
      </c>
      <c r="I88" s="77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6" t="s">
        <v>366</v>
      </c>
      <c r="B89" s="126" t="s">
        <v>367</v>
      </c>
      <c r="C89" s="251" t="s">
        <v>368</v>
      </c>
      <c r="D89" s="252"/>
      <c r="E89" s="78">
        <v>5058</v>
      </c>
      <c r="F89" s="78">
        <v>505800000</v>
      </c>
      <c r="G89" s="78">
        <v>0</v>
      </c>
      <c r="H89" s="78">
        <v>0</v>
      </c>
      <c r="I89" s="78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4" t="s">
        <v>439</v>
      </c>
      <c r="B90" s="124" t="s">
        <v>440</v>
      </c>
      <c r="C90" s="249" t="s">
        <v>441</v>
      </c>
      <c r="D90" s="250"/>
      <c r="E90" s="77">
        <v>4246</v>
      </c>
      <c r="F90" s="77">
        <v>424600000</v>
      </c>
      <c r="G90" s="77">
        <v>0</v>
      </c>
      <c r="H90" s="77">
        <v>0</v>
      </c>
      <c r="I90" s="77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6" t="s">
        <v>439</v>
      </c>
      <c r="B91" s="126" t="s">
        <v>457</v>
      </c>
      <c r="C91" s="251" t="s">
        <v>458</v>
      </c>
      <c r="D91" s="252"/>
      <c r="E91" s="78">
        <v>1270</v>
      </c>
      <c r="F91" s="78">
        <v>127000000</v>
      </c>
      <c r="G91" s="78">
        <v>0</v>
      </c>
      <c r="H91" s="78">
        <v>0</v>
      </c>
      <c r="I91" s="78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4" t="s">
        <v>369</v>
      </c>
      <c r="B92" s="124" t="s">
        <v>370</v>
      </c>
      <c r="C92" s="249" t="s">
        <v>371</v>
      </c>
      <c r="D92" s="250"/>
      <c r="E92" s="77">
        <v>200000</v>
      </c>
      <c r="F92" s="77">
        <v>20000000</v>
      </c>
      <c r="G92" s="77">
        <v>0</v>
      </c>
      <c r="H92" s="77">
        <v>0</v>
      </c>
      <c r="I92" s="77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6" t="s">
        <v>372</v>
      </c>
      <c r="B93" s="126" t="s">
        <v>373</v>
      </c>
      <c r="C93" s="251" t="s">
        <v>374</v>
      </c>
      <c r="D93" s="252">
        <v>100</v>
      </c>
      <c r="E93" s="78">
        <v>137900</v>
      </c>
      <c r="F93" s="78">
        <v>13790000</v>
      </c>
      <c r="G93" s="78">
        <v>0</v>
      </c>
      <c r="H93" s="78">
        <v>0</v>
      </c>
      <c r="I93" s="78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4" t="s">
        <v>570</v>
      </c>
      <c r="B94" s="124" t="s">
        <v>571</v>
      </c>
      <c r="C94" s="249" t="s">
        <v>572</v>
      </c>
      <c r="D94" s="250"/>
      <c r="E94" s="77">
        <v>146220</v>
      </c>
      <c r="F94" s="77">
        <v>14622000</v>
      </c>
      <c r="G94" s="77">
        <v>0</v>
      </c>
      <c r="H94" s="77">
        <v>0</v>
      </c>
      <c r="I94" s="77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6" t="s">
        <v>315</v>
      </c>
      <c r="B95" s="126" t="s">
        <v>316</v>
      </c>
      <c r="C95" s="126" t="s">
        <v>317</v>
      </c>
      <c r="D95" s="252">
        <v>98.01</v>
      </c>
      <c r="E95" s="78">
        <v>195399</v>
      </c>
      <c r="F95" s="78">
        <v>19151055.989999998</v>
      </c>
      <c r="G95" s="78">
        <v>0</v>
      </c>
      <c r="H95" s="78">
        <v>0</v>
      </c>
      <c r="I95" s="78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4" t="s">
        <v>375</v>
      </c>
      <c r="B96" s="124" t="s">
        <v>376</v>
      </c>
      <c r="C96" s="249" t="s">
        <v>377</v>
      </c>
      <c r="D96" s="250"/>
      <c r="E96" s="77">
        <v>100396</v>
      </c>
      <c r="F96" s="77">
        <v>86053.43</v>
      </c>
      <c r="G96" s="77">
        <v>0</v>
      </c>
      <c r="H96" s="77">
        <v>0</v>
      </c>
      <c r="I96" s="77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6" t="s">
        <v>380</v>
      </c>
      <c r="B97" s="126" t="s">
        <v>381</v>
      </c>
      <c r="C97" s="251" t="s">
        <v>382</v>
      </c>
      <c r="D97" s="252">
        <v>100.9</v>
      </c>
      <c r="E97" s="78">
        <v>100000</v>
      </c>
      <c r="F97" s="78">
        <v>42104561</v>
      </c>
      <c r="G97" s="78">
        <v>0</v>
      </c>
      <c r="H97" s="78">
        <v>0</v>
      </c>
      <c r="I97" s="78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4" t="s">
        <v>386</v>
      </c>
      <c r="B98" s="124" t="s">
        <v>387</v>
      </c>
      <c r="C98" s="124" t="s">
        <v>388</v>
      </c>
      <c r="D98" s="214">
        <v>128.19999999999999</v>
      </c>
      <c r="E98" s="77">
        <v>162100</v>
      </c>
      <c r="F98" s="77">
        <v>106252299.73999999</v>
      </c>
      <c r="G98" s="77">
        <v>0</v>
      </c>
      <c r="H98" s="77">
        <v>0</v>
      </c>
      <c r="I98" s="77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6" t="s">
        <v>320</v>
      </c>
      <c r="B99" s="126" t="s">
        <v>321</v>
      </c>
      <c r="C99" s="126" t="s">
        <v>322</v>
      </c>
      <c r="D99" s="252">
        <v>109</v>
      </c>
      <c r="E99" s="78">
        <v>2178157</v>
      </c>
      <c r="F99" s="78">
        <v>237419113</v>
      </c>
      <c r="G99" s="78">
        <v>0</v>
      </c>
      <c r="H99" s="78">
        <v>0</v>
      </c>
      <c r="I99" s="78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4" t="s">
        <v>332</v>
      </c>
      <c r="B100" s="124" t="s">
        <v>333</v>
      </c>
      <c r="C100" s="124" t="s">
        <v>334</v>
      </c>
      <c r="D100" s="214">
        <v>110</v>
      </c>
      <c r="E100" s="77">
        <v>77979</v>
      </c>
      <c r="F100" s="77">
        <v>32595222</v>
      </c>
      <c r="G100" s="77">
        <v>0</v>
      </c>
      <c r="H100" s="77">
        <v>0</v>
      </c>
      <c r="I100" s="77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6" t="s">
        <v>395</v>
      </c>
      <c r="B101" s="126" t="s">
        <v>396</v>
      </c>
      <c r="C101" s="126" t="s">
        <v>397</v>
      </c>
      <c r="D101" s="215">
        <v>104</v>
      </c>
      <c r="E101" s="78">
        <v>18902344</v>
      </c>
      <c r="F101" s="78">
        <v>820346607.72000003</v>
      </c>
      <c r="G101" s="78">
        <v>0</v>
      </c>
      <c r="H101" s="78">
        <v>0</v>
      </c>
      <c r="I101" s="78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4" t="s">
        <v>398</v>
      </c>
      <c r="B102" s="124" t="s">
        <v>399</v>
      </c>
      <c r="C102" s="124" t="s">
        <v>400</v>
      </c>
      <c r="D102" s="214">
        <v>112.45</v>
      </c>
      <c r="E102" s="77">
        <v>1198558</v>
      </c>
      <c r="F102" s="77">
        <v>1347778471</v>
      </c>
      <c r="G102" s="77">
        <v>0</v>
      </c>
      <c r="H102" s="77">
        <v>0</v>
      </c>
      <c r="I102" s="77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6" t="s">
        <v>326</v>
      </c>
      <c r="B103" s="126" t="s">
        <v>327</v>
      </c>
      <c r="C103" s="126" t="s">
        <v>328</v>
      </c>
      <c r="D103" s="215">
        <v>115.81</v>
      </c>
      <c r="E103" s="78">
        <v>1645715</v>
      </c>
      <c r="F103" s="78">
        <v>1905902541.5</v>
      </c>
      <c r="G103" s="78">
        <v>0</v>
      </c>
      <c r="H103" s="78">
        <v>0</v>
      </c>
      <c r="I103" s="78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4" t="s">
        <v>403</v>
      </c>
      <c r="B104" s="124" t="s">
        <v>404</v>
      </c>
      <c r="C104" s="124" t="s">
        <v>405</v>
      </c>
      <c r="D104" s="214">
        <v>95.4</v>
      </c>
      <c r="E104" s="77">
        <v>1605866</v>
      </c>
      <c r="F104" s="77">
        <v>1531996164</v>
      </c>
      <c r="G104" s="77">
        <v>0</v>
      </c>
      <c r="H104" s="77">
        <v>0</v>
      </c>
      <c r="I104" s="77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6" t="s">
        <v>406</v>
      </c>
      <c r="B105" s="126" t="s">
        <v>407</v>
      </c>
      <c r="C105" s="126" t="s">
        <v>408</v>
      </c>
      <c r="D105" s="215">
        <v>125.08</v>
      </c>
      <c r="E105" s="78">
        <v>1500000</v>
      </c>
      <c r="F105" s="78">
        <v>1876200000</v>
      </c>
      <c r="G105" s="78">
        <v>0</v>
      </c>
      <c r="H105" s="78">
        <v>0</v>
      </c>
      <c r="I105" s="78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4" t="s">
        <v>409</v>
      </c>
      <c r="B106" s="124" t="s">
        <v>410</v>
      </c>
      <c r="C106" s="249" t="s">
        <v>411</v>
      </c>
      <c r="D106" s="250"/>
      <c r="E106" s="77">
        <v>1000000</v>
      </c>
      <c r="F106" s="77">
        <v>1000000000</v>
      </c>
      <c r="G106" s="77">
        <v>0</v>
      </c>
      <c r="H106" s="77">
        <v>0</v>
      </c>
      <c r="I106" s="77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6" t="s">
        <v>412</v>
      </c>
      <c r="B107" s="126" t="s">
        <v>413</v>
      </c>
      <c r="C107" s="126" t="s">
        <v>414</v>
      </c>
      <c r="D107" s="252">
        <v>105</v>
      </c>
      <c r="E107" s="78">
        <v>1251044</v>
      </c>
      <c r="F107" s="78">
        <v>1313596200</v>
      </c>
      <c r="G107" s="78">
        <v>0</v>
      </c>
      <c r="H107" s="78">
        <v>0</v>
      </c>
      <c r="I107" s="78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4" t="s">
        <v>448</v>
      </c>
      <c r="B108" s="124" t="s">
        <v>449</v>
      </c>
      <c r="C108" s="124" t="s">
        <v>450</v>
      </c>
      <c r="D108" s="214">
        <v>99.65</v>
      </c>
      <c r="E108" s="77">
        <v>1000000</v>
      </c>
      <c r="F108" s="77">
        <v>996500000</v>
      </c>
      <c r="G108" s="77">
        <v>0</v>
      </c>
      <c r="H108" s="77">
        <v>0</v>
      </c>
      <c r="I108" s="77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6" t="s">
        <v>503</v>
      </c>
      <c r="B109" s="126" t="s">
        <v>504</v>
      </c>
      <c r="C109" s="251" t="s">
        <v>505</v>
      </c>
      <c r="D109" s="252">
        <v>80.3</v>
      </c>
      <c r="E109" s="78">
        <v>1000000</v>
      </c>
      <c r="F109" s="78">
        <v>803000000</v>
      </c>
      <c r="G109" s="78">
        <v>0</v>
      </c>
      <c r="H109" s="78">
        <v>0</v>
      </c>
      <c r="I109" s="78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x14ac:dyDescent="0.2">
      <c r="A110" s="126" t="s">
        <v>573</v>
      </c>
      <c r="B110" s="126" t="s">
        <v>574</v>
      </c>
      <c r="C110" s="251" t="s">
        <v>575</v>
      </c>
      <c r="D110" s="252"/>
      <c r="E110" s="78">
        <v>1250000</v>
      </c>
      <c r="F110" s="78">
        <v>1250000000</v>
      </c>
      <c r="G110" s="78">
        <v>0</v>
      </c>
      <c r="H110" s="78">
        <v>0</v>
      </c>
      <c r="I110" s="78">
        <v>0</v>
      </c>
      <c r="J110" s="123"/>
      <c r="K110" s="123"/>
      <c r="L110" s="123"/>
      <c r="M110" s="123"/>
      <c r="N110" s="123"/>
      <c r="O110" s="123"/>
      <c r="P110" s="123"/>
    </row>
    <row r="111" spans="1:16" s="115" customFormat="1" ht="25.5" x14ac:dyDescent="0.2">
      <c r="A111" s="135" t="s">
        <v>134</v>
      </c>
      <c r="B111" s="136"/>
      <c r="C111" s="136"/>
      <c r="D111" s="216"/>
      <c r="E111" s="137"/>
      <c r="F111" s="139">
        <f>SUM(F70:F110)</f>
        <v>18343074962.139999</v>
      </c>
      <c r="G111" s="139">
        <f>SUM(G70:G110)</f>
        <v>6010404.9799999995</v>
      </c>
      <c r="H111" s="139">
        <f>SUM(H70:H110)</f>
        <v>26895</v>
      </c>
      <c r="I111" s="139">
        <f>SUM(I70:I110)</f>
        <v>84</v>
      </c>
      <c r="J111" s="123"/>
      <c r="K111" s="123"/>
      <c r="L111" s="123"/>
      <c r="M111" s="123"/>
      <c r="N111" s="123"/>
      <c r="O111" s="123"/>
      <c r="P111" s="123"/>
    </row>
    <row r="112" spans="1:16" x14ac:dyDescent="0.2">
      <c r="A112" s="28"/>
      <c r="B112" s="28"/>
      <c r="C112" s="28"/>
      <c r="I112" s="37"/>
      <c r="J112" s="29"/>
      <c r="K112" s="29"/>
      <c r="L112" s="29"/>
      <c r="M112" s="29"/>
      <c r="N112" s="29"/>
      <c r="O112" s="29"/>
      <c r="P112" s="29"/>
    </row>
    <row r="113" spans="1:16" ht="25.5" x14ac:dyDescent="0.2">
      <c r="A113" s="111" t="s">
        <v>159</v>
      </c>
      <c r="B113" s="111"/>
      <c r="C113" s="111"/>
      <c r="D113" s="212"/>
      <c r="E113" s="112"/>
      <c r="F113" s="112"/>
      <c r="G113" s="119"/>
      <c r="H113" s="119"/>
      <c r="I113" s="120"/>
      <c r="J113" s="29"/>
      <c r="K113" s="29"/>
      <c r="L113" s="29"/>
      <c r="M113" s="29"/>
      <c r="N113" s="29"/>
      <c r="O113" s="29"/>
      <c r="P113" s="29"/>
    </row>
    <row r="114" spans="1:16" ht="81" customHeight="1" x14ac:dyDescent="0.2">
      <c r="A114" s="135" t="s">
        <v>79</v>
      </c>
      <c r="B114" s="138" t="s">
        <v>133</v>
      </c>
      <c r="C114" s="138" t="s">
        <v>55</v>
      </c>
      <c r="D114" s="213" t="s">
        <v>564</v>
      </c>
      <c r="E114" s="134" t="s">
        <v>565</v>
      </c>
      <c r="F114" s="134" t="s">
        <v>81</v>
      </c>
      <c r="G114" s="134" t="s">
        <v>82</v>
      </c>
      <c r="H114" s="134" t="s">
        <v>83</v>
      </c>
      <c r="I114" s="28"/>
      <c r="J114" s="28"/>
      <c r="K114" s="28"/>
      <c r="L114" s="28"/>
      <c r="M114" s="28"/>
      <c r="N114" s="28"/>
    </row>
    <row r="115" spans="1:16" x14ac:dyDescent="0.2">
      <c r="A115" s="124" t="s">
        <v>420</v>
      </c>
      <c r="B115" s="124" t="s">
        <v>421</v>
      </c>
      <c r="C115" s="249" t="s">
        <v>422</v>
      </c>
      <c r="D115" s="250"/>
      <c r="E115" s="77"/>
      <c r="F115" s="77">
        <v>0</v>
      </c>
      <c r="G115" s="77">
        <v>0</v>
      </c>
      <c r="H115" s="77">
        <v>0</v>
      </c>
      <c r="I115" s="28"/>
      <c r="J115" s="28"/>
      <c r="K115" s="28"/>
      <c r="L115" s="28"/>
      <c r="M115" s="28"/>
      <c r="N115" s="28"/>
      <c r="O115" s="28"/>
    </row>
    <row r="116" spans="1:16" s="61" customFormat="1" x14ac:dyDescent="0.2">
      <c r="A116" s="126" t="s">
        <v>423</v>
      </c>
      <c r="B116" s="126" t="s">
        <v>424</v>
      </c>
      <c r="C116" s="251" t="s">
        <v>425</v>
      </c>
      <c r="D116" s="252"/>
      <c r="E116" s="78">
        <v>97000</v>
      </c>
      <c r="F116" s="78">
        <v>0</v>
      </c>
      <c r="G116" s="78">
        <v>0</v>
      </c>
      <c r="H116" s="78">
        <v>0</v>
      </c>
    </row>
    <row r="117" spans="1:16" x14ac:dyDescent="0.2">
      <c r="A117" s="124" t="s">
        <v>442</v>
      </c>
      <c r="B117" s="124" t="s">
        <v>443</v>
      </c>
      <c r="C117" s="249" t="s">
        <v>444</v>
      </c>
      <c r="D117" s="250"/>
      <c r="E117" s="77">
        <v>63500</v>
      </c>
      <c r="F117" s="77">
        <v>0</v>
      </c>
      <c r="G117" s="77">
        <v>0</v>
      </c>
      <c r="H117" s="77">
        <v>0</v>
      </c>
      <c r="I117" s="34"/>
      <c r="J117" s="34"/>
      <c r="K117" s="33"/>
      <c r="L117" s="28"/>
      <c r="M117" s="29"/>
      <c r="N117" s="29"/>
      <c r="O117" s="29"/>
    </row>
    <row r="118" spans="1:16" s="61" customFormat="1" x14ac:dyDescent="0.2">
      <c r="A118" s="126" t="s">
        <v>451</v>
      </c>
      <c r="B118" s="126" t="s">
        <v>452</v>
      </c>
      <c r="C118" s="251" t="s">
        <v>453</v>
      </c>
      <c r="D118" s="252"/>
      <c r="E118" s="78">
        <v>47180</v>
      </c>
      <c r="F118" s="78">
        <v>0</v>
      </c>
      <c r="G118" s="78">
        <v>0</v>
      </c>
      <c r="H118" s="78">
        <v>0</v>
      </c>
      <c r="I118" s="34"/>
      <c r="J118" s="34"/>
      <c r="K118" s="33"/>
      <c r="M118" s="29"/>
      <c r="N118" s="29"/>
      <c r="O118" s="29"/>
    </row>
    <row r="119" spans="1:16" s="61" customFormat="1" x14ac:dyDescent="0.2">
      <c r="A119" s="124" t="s">
        <v>495</v>
      </c>
      <c r="B119" s="124" t="s">
        <v>496</v>
      </c>
      <c r="C119" s="249" t="s">
        <v>497</v>
      </c>
      <c r="D119" s="250"/>
      <c r="E119" s="77">
        <v>36250</v>
      </c>
      <c r="F119" s="77">
        <v>0</v>
      </c>
      <c r="G119" s="77">
        <v>0</v>
      </c>
      <c r="H119" s="77">
        <v>0</v>
      </c>
      <c r="I119" s="34"/>
      <c r="J119" s="34"/>
      <c r="K119" s="33"/>
      <c r="M119" s="29"/>
      <c r="N119" s="29"/>
      <c r="O119" s="29"/>
    </row>
    <row r="120" spans="1:16" s="61" customFormat="1" x14ac:dyDescent="0.2">
      <c r="A120" s="126" t="s">
        <v>506</v>
      </c>
      <c r="B120" s="126" t="s">
        <v>507</v>
      </c>
      <c r="C120" s="251" t="s">
        <v>508</v>
      </c>
      <c r="D120" s="252"/>
      <c r="E120" s="78">
        <v>39500</v>
      </c>
      <c r="F120" s="78">
        <v>0</v>
      </c>
      <c r="G120" s="78">
        <v>0</v>
      </c>
      <c r="H120" s="78">
        <v>0</v>
      </c>
      <c r="I120" s="34"/>
      <c r="J120" s="34"/>
      <c r="K120" s="33"/>
      <c r="M120" s="29"/>
      <c r="N120" s="29"/>
      <c r="O120" s="29"/>
    </row>
    <row r="121" spans="1:16" s="61" customFormat="1" x14ac:dyDescent="0.2">
      <c r="A121" s="124" t="s">
        <v>520</v>
      </c>
      <c r="B121" s="124" t="s">
        <v>521</v>
      </c>
      <c r="C121" s="249" t="s">
        <v>522</v>
      </c>
      <c r="D121" s="250"/>
      <c r="E121" s="77">
        <v>42000</v>
      </c>
      <c r="F121" s="77">
        <v>0</v>
      </c>
      <c r="G121" s="77">
        <v>0</v>
      </c>
      <c r="H121" s="77">
        <v>0</v>
      </c>
      <c r="I121" s="34"/>
      <c r="J121" s="34"/>
      <c r="K121" s="33"/>
      <c r="M121" s="29"/>
      <c r="N121" s="29"/>
      <c r="O121" s="29"/>
    </row>
    <row r="122" spans="1:16" s="61" customFormat="1" x14ac:dyDescent="0.2">
      <c r="A122" s="126" t="s">
        <v>536</v>
      </c>
      <c r="B122" s="126" t="s">
        <v>537</v>
      </c>
      <c r="C122" s="251" t="s">
        <v>538</v>
      </c>
      <c r="D122" s="252"/>
      <c r="E122" s="78">
        <v>58500</v>
      </c>
      <c r="F122" s="78">
        <v>0</v>
      </c>
      <c r="G122" s="78">
        <v>0</v>
      </c>
      <c r="H122" s="78">
        <v>0</v>
      </c>
      <c r="I122" s="34"/>
      <c r="J122" s="34"/>
      <c r="K122" s="33"/>
      <c r="M122" s="29"/>
      <c r="N122" s="29"/>
      <c r="O122" s="29"/>
    </row>
    <row r="123" spans="1:16" s="61" customFormat="1" x14ac:dyDescent="0.2">
      <c r="A123" s="124" t="s">
        <v>543</v>
      </c>
      <c r="B123" s="124" t="s">
        <v>544</v>
      </c>
      <c r="C123" s="249" t="s">
        <v>545</v>
      </c>
      <c r="D123" s="250"/>
      <c r="E123" s="77">
        <v>79230</v>
      </c>
      <c r="F123" s="77">
        <v>0</v>
      </c>
      <c r="G123" s="77">
        <v>0</v>
      </c>
      <c r="H123" s="77">
        <v>0</v>
      </c>
      <c r="I123" s="34"/>
      <c r="J123" s="34"/>
      <c r="K123" s="33"/>
      <c r="M123" s="29"/>
      <c r="N123" s="29"/>
      <c r="O123" s="29"/>
    </row>
    <row r="124" spans="1:16" s="61" customFormat="1" x14ac:dyDescent="0.2">
      <c r="A124" s="126" t="s">
        <v>445</v>
      </c>
      <c r="B124" s="126" t="s">
        <v>446</v>
      </c>
      <c r="C124" s="251" t="s">
        <v>447</v>
      </c>
      <c r="D124" s="252"/>
      <c r="E124" s="78">
        <v>500000</v>
      </c>
      <c r="F124" s="78">
        <v>0</v>
      </c>
      <c r="G124" s="78">
        <v>0</v>
      </c>
      <c r="H124" s="78">
        <v>0</v>
      </c>
      <c r="I124" s="34"/>
      <c r="J124" s="34"/>
      <c r="K124" s="33"/>
      <c r="M124" s="29"/>
      <c r="N124" s="29"/>
      <c r="O124" s="29"/>
    </row>
    <row r="125" spans="1:16" s="61" customFormat="1" x14ac:dyDescent="0.2">
      <c r="A125" s="124" t="s">
        <v>523</v>
      </c>
      <c r="B125" s="124" t="s">
        <v>524</v>
      </c>
      <c r="C125" s="249" t="s">
        <v>525</v>
      </c>
      <c r="D125" s="250"/>
      <c r="E125" s="77">
        <v>88500</v>
      </c>
      <c r="F125" s="77">
        <v>0</v>
      </c>
      <c r="G125" s="77">
        <v>0</v>
      </c>
      <c r="H125" s="77">
        <v>0</v>
      </c>
      <c r="I125" s="34"/>
      <c r="J125" s="34"/>
      <c r="K125" s="33"/>
      <c r="M125" s="29"/>
      <c r="N125" s="29"/>
      <c r="O125" s="29"/>
    </row>
    <row r="126" spans="1:16" x14ac:dyDescent="0.2">
      <c r="A126" s="126" t="s">
        <v>498</v>
      </c>
      <c r="B126" s="126" t="s">
        <v>499</v>
      </c>
      <c r="C126" s="251" t="s">
        <v>500</v>
      </c>
      <c r="D126" s="252"/>
      <c r="E126" s="78">
        <v>20500</v>
      </c>
      <c r="F126" s="78">
        <v>0</v>
      </c>
      <c r="G126" s="78">
        <v>0</v>
      </c>
      <c r="H126" s="78">
        <v>0</v>
      </c>
      <c r="I126" s="29"/>
      <c r="J126" s="29"/>
      <c r="K126" s="29"/>
      <c r="L126" s="29"/>
      <c r="M126" s="29"/>
      <c r="N126" s="29"/>
      <c r="O126" s="29"/>
    </row>
    <row r="127" spans="1:16" x14ac:dyDescent="0.2">
      <c r="A127" s="124" t="s">
        <v>509</v>
      </c>
      <c r="B127" s="124" t="s">
        <v>510</v>
      </c>
      <c r="C127" s="249" t="s">
        <v>511</v>
      </c>
      <c r="D127" s="250"/>
      <c r="E127" s="77">
        <v>15000</v>
      </c>
      <c r="F127" s="77">
        <v>0</v>
      </c>
      <c r="G127" s="77">
        <v>0</v>
      </c>
      <c r="H127" s="77">
        <v>0</v>
      </c>
      <c r="I127" s="29"/>
      <c r="J127" s="29"/>
      <c r="K127" s="29"/>
      <c r="L127" s="29"/>
      <c r="M127" s="29"/>
      <c r="N127" s="29"/>
      <c r="O127" s="29"/>
    </row>
    <row r="128" spans="1:16" x14ac:dyDescent="0.2">
      <c r="A128" s="126" t="s">
        <v>526</v>
      </c>
      <c r="B128" s="126" t="s">
        <v>527</v>
      </c>
      <c r="C128" s="251" t="s">
        <v>528</v>
      </c>
      <c r="D128" s="252"/>
      <c r="E128" s="78">
        <v>6000</v>
      </c>
      <c r="F128" s="78">
        <v>0</v>
      </c>
      <c r="G128" s="78">
        <v>0</v>
      </c>
      <c r="H128" s="78">
        <v>0</v>
      </c>
      <c r="I128" s="29"/>
      <c r="J128" s="29"/>
      <c r="K128" s="29"/>
      <c r="L128" s="29"/>
      <c r="M128" s="29"/>
      <c r="N128" s="29"/>
      <c r="O128" s="29"/>
    </row>
    <row r="129" spans="1:16" s="61" customFormat="1" x14ac:dyDescent="0.2">
      <c r="A129" s="124" t="s">
        <v>539</v>
      </c>
      <c r="B129" s="124" t="s">
        <v>540</v>
      </c>
      <c r="C129" s="249" t="s">
        <v>541</v>
      </c>
      <c r="D129" s="250"/>
      <c r="E129" s="77">
        <v>5000</v>
      </c>
      <c r="F129" s="77">
        <v>0</v>
      </c>
      <c r="G129" s="77">
        <v>0</v>
      </c>
      <c r="H129" s="77">
        <v>0</v>
      </c>
      <c r="I129" s="29"/>
      <c r="J129" s="29"/>
      <c r="K129" s="29"/>
      <c r="L129" s="29"/>
      <c r="M129" s="29"/>
      <c r="N129" s="29"/>
      <c r="O129" s="29"/>
    </row>
    <row r="130" spans="1:16" s="61" customFormat="1" x14ac:dyDescent="0.2">
      <c r="A130" s="126" t="s">
        <v>546</v>
      </c>
      <c r="B130" s="126" t="s">
        <v>547</v>
      </c>
      <c r="C130" s="251" t="s">
        <v>548</v>
      </c>
      <c r="D130" s="252"/>
      <c r="E130" s="78">
        <v>5000</v>
      </c>
      <c r="F130" s="78">
        <v>0</v>
      </c>
      <c r="G130" s="78">
        <v>0</v>
      </c>
      <c r="H130" s="78">
        <v>0</v>
      </c>
      <c r="I130" s="29"/>
      <c r="J130" s="29"/>
      <c r="K130" s="29"/>
      <c r="L130" s="29"/>
      <c r="M130" s="29"/>
      <c r="N130" s="29"/>
      <c r="O130" s="29"/>
    </row>
    <row r="131" spans="1:16" ht="25.5" x14ac:dyDescent="0.2">
      <c r="A131" s="135" t="s">
        <v>134</v>
      </c>
      <c r="B131" s="136"/>
      <c r="C131" s="136"/>
      <c r="D131" s="216"/>
      <c r="E131" s="137"/>
      <c r="F131" s="139">
        <f>SUM(F115:F130)</f>
        <v>0</v>
      </c>
      <c r="G131" s="139">
        <f>SUM(G115:G130)</f>
        <v>0</v>
      </c>
      <c r="H131" s="139">
        <f>SUM(H115:H130)</f>
        <v>0</v>
      </c>
      <c r="I131" s="29"/>
      <c r="J131" s="29"/>
      <c r="K131" s="29"/>
      <c r="L131" s="29"/>
      <c r="M131" s="29"/>
      <c r="N131" s="29"/>
      <c r="O131" s="29"/>
    </row>
    <row r="132" spans="1:16" x14ac:dyDescent="0.2">
      <c r="A132" s="30"/>
      <c r="B132" s="30"/>
      <c r="C132" s="30"/>
      <c r="D132" s="221"/>
      <c r="E132" s="30"/>
      <c r="F132" s="30"/>
      <c r="G132" s="63"/>
      <c r="H132" s="63"/>
      <c r="I132" s="33"/>
      <c r="J132" s="29"/>
      <c r="K132" s="29"/>
      <c r="L132" s="29"/>
      <c r="M132" s="29"/>
      <c r="N132" s="29"/>
      <c r="O132" s="29"/>
      <c r="P132" s="29"/>
    </row>
    <row r="133" spans="1:16" ht="25.5" x14ac:dyDescent="0.2">
      <c r="A133" s="111" t="s">
        <v>435</v>
      </c>
      <c r="B133" s="111"/>
      <c r="C133" s="111"/>
      <c r="D133" s="212"/>
      <c r="E133" s="112"/>
      <c r="F133" s="112"/>
      <c r="G133" s="119"/>
      <c r="H133" s="119"/>
      <c r="I133" s="33"/>
      <c r="J133" s="29"/>
      <c r="K133" s="29"/>
      <c r="L133" s="29"/>
      <c r="M133" s="29"/>
      <c r="N133" s="29"/>
      <c r="O133" s="29"/>
      <c r="P133" s="29"/>
    </row>
    <row r="134" spans="1:16" ht="78.75" customHeight="1" x14ac:dyDescent="0.2">
      <c r="A134" s="135" t="s">
        <v>79</v>
      </c>
      <c r="B134" s="138" t="s">
        <v>133</v>
      </c>
      <c r="C134" s="138" t="s">
        <v>55</v>
      </c>
      <c r="D134" s="213" t="s">
        <v>564</v>
      </c>
      <c r="E134" s="134" t="s">
        <v>565</v>
      </c>
      <c r="F134" s="134" t="s">
        <v>81</v>
      </c>
      <c r="G134" s="134" t="s">
        <v>82</v>
      </c>
      <c r="H134" s="134" t="s">
        <v>83</v>
      </c>
      <c r="I134" s="33"/>
      <c r="J134" s="29"/>
      <c r="K134" s="29"/>
      <c r="L134" s="29"/>
      <c r="M134" s="29"/>
      <c r="N134" s="29"/>
      <c r="O134" s="29"/>
      <c r="P134" s="29"/>
    </row>
    <row r="135" spans="1:16" x14ac:dyDescent="0.2">
      <c r="A135" s="124" t="s">
        <v>514</v>
      </c>
      <c r="B135" s="124" t="s">
        <v>515</v>
      </c>
      <c r="C135" s="124" t="s">
        <v>516</v>
      </c>
      <c r="D135" s="214">
        <v>99.38</v>
      </c>
      <c r="E135" s="77">
        <v>20000</v>
      </c>
      <c r="F135" s="77">
        <v>844090</v>
      </c>
      <c r="G135" s="77">
        <v>850</v>
      </c>
      <c r="H135" s="77">
        <v>2</v>
      </c>
      <c r="I135" s="33"/>
      <c r="J135" s="29"/>
      <c r="K135" s="29"/>
      <c r="L135" s="29"/>
      <c r="M135" s="29"/>
      <c r="N135" s="29"/>
      <c r="O135" s="29"/>
      <c r="P135" s="29"/>
    </row>
    <row r="136" spans="1:16" s="61" customFormat="1" x14ac:dyDescent="0.2">
      <c r="A136" s="126" t="s">
        <v>502</v>
      </c>
      <c r="B136" s="126" t="s">
        <v>512</v>
      </c>
      <c r="C136" s="251" t="s">
        <v>513</v>
      </c>
      <c r="D136" s="252">
        <v>98.62</v>
      </c>
      <c r="E136" s="78">
        <v>29105</v>
      </c>
      <c r="F136" s="78">
        <v>0</v>
      </c>
      <c r="G136" s="78">
        <v>0</v>
      </c>
      <c r="H136" s="78">
        <v>0</v>
      </c>
      <c r="I136" s="33"/>
      <c r="J136" s="29"/>
      <c r="K136" s="29"/>
      <c r="L136" s="29"/>
      <c r="M136" s="29"/>
      <c r="N136" s="29"/>
      <c r="O136" s="29"/>
      <c r="P136" s="29"/>
    </row>
    <row r="137" spans="1:16" s="61" customFormat="1" x14ac:dyDescent="0.2">
      <c r="A137" s="124" t="s">
        <v>454</v>
      </c>
      <c r="B137" s="124" t="s">
        <v>455</v>
      </c>
      <c r="C137" s="249" t="s">
        <v>456</v>
      </c>
      <c r="D137" s="250">
        <v>98.33</v>
      </c>
      <c r="E137" s="77">
        <v>20000</v>
      </c>
      <c r="F137" s="77">
        <v>0</v>
      </c>
      <c r="G137" s="77">
        <v>0</v>
      </c>
      <c r="H137" s="77">
        <v>0</v>
      </c>
      <c r="I137" s="33"/>
      <c r="J137" s="29"/>
      <c r="K137" s="29"/>
      <c r="L137" s="29"/>
      <c r="M137" s="29"/>
      <c r="N137" s="29"/>
      <c r="O137" s="29"/>
      <c r="P137" s="29"/>
    </row>
    <row r="138" spans="1:16" s="61" customFormat="1" x14ac:dyDescent="0.2">
      <c r="A138" s="126" t="s">
        <v>549</v>
      </c>
      <c r="B138" s="126" t="s">
        <v>550</v>
      </c>
      <c r="C138" s="251" t="s">
        <v>551</v>
      </c>
      <c r="D138" s="252"/>
      <c r="E138" s="78">
        <v>20000</v>
      </c>
      <c r="F138" s="78">
        <v>0</v>
      </c>
      <c r="G138" s="78">
        <v>0</v>
      </c>
      <c r="H138" s="78">
        <v>0</v>
      </c>
      <c r="I138" s="33"/>
      <c r="J138" s="29"/>
      <c r="K138" s="29"/>
      <c r="L138" s="29"/>
      <c r="M138" s="29"/>
      <c r="N138" s="29"/>
      <c r="O138" s="29"/>
      <c r="P138" s="29"/>
    </row>
    <row r="139" spans="1:16" s="61" customFormat="1" x14ac:dyDescent="0.2">
      <c r="A139" s="124" t="s">
        <v>552</v>
      </c>
      <c r="B139" s="124" t="s">
        <v>553</v>
      </c>
      <c r="C139" s="249" t="s">
        <v>554</v>
      </c>
      <c r="D139" s="250"/>
      <c r="E139" s="77">
        <v>4597</v>
      </c>
      <c r="F139" s="77">
        <v>0</v>
      </c>
      <c r="G139" s="77">
        <v>0</v>
      </c>
      <c r="H139" s="77">
        <v>0</v>
      </c>
      <c r="I139" s="33"/>
      <c r="J139" s="29"/>
      <c r="K139" s="29"/>
      <c r="L139" s="29"/>
      <c r="M139" s="29"/>
      <c r="N139" s="29"/>
      <c r="O139" s="29"/>
      <c r="P139" s="29"/>
    </row>
    <row r="140" spans="1:16" ht="25.5" x14ac:dyDescent="0.2">
      <c r="A140" s="135" t="s">
        <v>134</v>
      </c>
      <c r="B140" s="136"/>
      <c r="C140" s="136"/>
      <c r="D140" s="216"/>
      <c r="E140" s="137"/>
      <c r="F140" s="139">
        <f>SUM(F135:F137)</f>
        <v>844090</v>
      </c>
      <c r="G140" s="139">
        <f>SUM(G135:G137)</f>
        <v>850</v>
      </c>
      <c r="H140" s="139">
        <f>SUM(H135:H137)</f>
        <v>2</v>
      </c>
      <c r="I140" s="33"/>
      <c r="J140" s="28"/>
      <c r="K140" s="28"/>
      <c r="L140" s="29"/>
      <c r="M140" s="29"/>
      <c r="N140" s="29"/>
      <c r="O140" s="29"/>
      <c r="P140" s="29"/>
    </row>
    <row r="141" spans="1:16" x14ac:dyDescent="0.2">
      <c r="A141" s="31"/>
      <c r="B141" s="31"/>
      <c r="C141" s="31"/>
      <c r="D141" s="222"/>
      <c r="E141" s="31"/>
      <c r="F141" s="31"/>
      <c r="G141" s="31"/>
      <c r="H141" s="31"/>
      <c r="I141" s="33"/>
      <c r="J141" s="28"/>
      <c r="K141" s="28"/>
      <c r="L141" s="29"/>
      <c r="M141" s="29"/>
      <c r="N141" s="29"/>
      <c r="O141" s="29"/>
      <c r="P141" s="29"/>
    </row>
    <row r="142" spans="1:16" x14ac:dyDescent="0.2">
      <c r="A142" s="31"/>
      <c r="B142" s="31"/>
      <c r="C142" s="31"/>
      <c r="D142" s="222"/>
      <c r="E142" s="31"/>
      <c r="F142" s="31"/>
      <c r="G142" s="31"/>
      <c r="H142" s="31"/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2"/>
      <c r="E143" s="31"/>
      <c r="F143" s="31">
        <f>F140+F131+G111+G65+G31+G15</f>
        <v>24222205.469999999</v>
      </c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2"/>
      <c r="E144" s="31"/>
      <c r="F144" s="31">
        <f>F143-'1. stran,1 page'!E17</f>
        <v>0</v>
      </c>
      <c r="G144" s="31"/>
      <c r="H144" s="31"/>
      <c r="I144" s="33"/>
      <c r="J144" s="28"/>
      <c r="K144" s="28"/>
      <c r="L144" s="28"/>
      <c r="M144" s="28"/>
      <c r="N144" s="28"/>
      <c r="O144" s="28"/>
      <c r="P144" s="28"/>
    </row>
    <row r="145" spans="1:16" x14ac:dyDescent="0.2">
      <c r="A145" s="31"/>
      <c r="B145" s="31"/>
      <c r="C145" s="31"/>
      <c r="D145" s="222"/>
      <c r="E145" s="31"/>
      <c r="F145" s="31"/>
      <c r="G145" s="31"/>
      <c r="H145" s="31"/>
      <c r="I145" s="33"/>
      <c r="J145" s="28"/>
      <c r="K145" s="28"/>
      <c r="L145" s="28"/>
      <c r="M145" s="28"/>
      <c r="N145" s="28"/>
      <c r="O145" s="28"/>
      <c r="P145" s="28"/>
    </row>
    <row r="146" spans="1:16" x14ac:dyDescent="0.2">
      <c r="A146" s="31"/>
      <c r="B146" s="31"/>
      <c r="C146" s="31"/>
      <c r="D146" s="222"/>
      <c r="E146" s="31"/>
      <c r="F146" s="31"/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2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2"/>
      <c r="E148" s="31"/>
      <c r="F148" s="31"/>
      <c r="G148" s="31"/>
      <c r="H148" s="31"/>
      <c r="I148" s="33"/>
      <c r="J148" s="28"/>
      <c r="K148" s="34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34"/>
      <c r="L149" s="33"/>
      <c r="M149" s="33"/>
      <c r="N149" s="33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34"/>
      <c r="L150" s="33"/>
      <c r="M150" s="33"/>
      <c r="N150" s="33"/>
      <c r="O150" s="34"/>
      <c r="P150" s="29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34"/>
      <c r="P151" s="29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28"/>
      <c r="B153" s="28"/>
      <c r="C153" s="28"/>
      <c r="J153" s="28"/>
      <c r="K153" s="34"/>
      <c r="L153" s="33"/>
      <c r="M153" s="33"/>
      <c r="N153" s="33"/>
      <c r="O153" s="34"/>
      <c r="P153" s="29"/>
    </row>
    <row r="154" spans="1:16" x14ac:dyDescent="0.2">
      <c r="A154" s="28"/>
      <c r="B154" s="28"/>
      <c r="C154" s="28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32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32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J163" s="32"/>
      <c r="K163" s="34"/>
      <c r="L163" s="33"/>
      <c r="M163" s="33"/>
      <c r="N163" s="33"/>
      <c r="O163" s="34"/>
      <c r="P163" s="29"/>
    </row>
    <row r="164" spans="1:16" x14ac:dyDescent="0.2"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I168" s="33"/>
      <c r="J168" s="32"/>
      <c r="K168" s="34"/>
      <c r="L168" s="33"/>
      <c r="M168" s="33"/>
      <c r="N168" s="33"/>
      <c r="O168" s="34"/>
      <c r="P168" s="29"/>
    </row>
    <row r="169" spans="1:16" x14ac:dyDescent="0.2">
      <c r="I169" s="33"/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28"/>
      <c r="L188" s="33"/>
      <c r="M188" s="33"/>
      <c r="N188" s="33"/>
      <c r="O188" s="34"/>
      <c r="P188" s="29"/>
    </row>
    <row r="189" spans="9:16" x14ac:dyDescent="0.2">
      <c r="I189" s="33"/>
      <c r="J189" s="32"/>
      <c r="K189" s="28"/>
      <c r="L189" s="28"/>
      <c r="M189" s="28"/>
      <c r="N189" s="28"/>
      <c r="O189" s="34"/>
      <c r="P189" s="29"/>
    </row>
    <row r="190" spans="9:16" x14ac:dyDescent="0.2">
      <c r="I190" s="33"/>
      <c r="J190" s="32"/>
      <c r="K190" s="28"/>
      <c r="L190" s="28"/>
      <c r="M190" s="28"/>
      <c r="N190" s="28"/>
      <c r="O190" s="28"/>
      <c r="P190" s="28"/>
    </row>
    <row r="191" spans="9:16" x14ac:dyDescent="0.2">
      <c r="I191" s="33"/>
      <c r="J191" s="32"/>
      <c r="K191" s="28"/>
      <c r="L191" s="28"/>
      <c r="M191" s="28"/>
      <c r="N191" s="28"/>
      <c r="O191" s="28"/>
      <c r="P191" s="28"/>
    </row>
    <row r="192" spans="9:16" x14ac:dyDescent="0.2">
      <c r="I192" s="33"/>
      <c r="J192" s="32"/>
      <c r="K192" s="29"/>
      <c r="L192" s="29"/>
      <c r="M192" s="29"/>
      <c r="N192" s="29"/>
      <c r="O192" s="29"/>
      <c r="P192" s="29"/>
    </row>
    <row r="193" spans="9:16" x14ac:dyDescent="0.2">
      <c r="I193" s="33"/>
      <c r="J193" s="32"/>
      <c r="K193" s="29"/>
      <c r="L193" s="29"/>
      <c r="M193" s="29"/>
      <c r="N193" s="29"/>
      <c r="O193" s="29"/>
      <c r="P193" s="29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28"/>
      <c r="K198" s="29"/>
      <c r="L198" s="29"/>
      <c r="M198" s="29"/>
      <c r="N198" s="29"/>
      <c r="O198" s="29"/>
      <c r="P198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E22" sqref="E22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73" t="s">
        <v>163</v>
      </c>
      <c r="B1" s="273"/>
      <c r="C1" s="273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427</v>
      </c>
      <c r="B4" s="140">
        <v>20252450.829999998</v>
      </c>
      <c r="C4" s="141">
        <v>0.41810000000000003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501</v>
      </c>
      <c r="B5" s="142">
        <v>6527613.46</v>
      </c>
      <c r="C5" s="143">
        <v>0.13469999999999999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428</v>
      </c>
      <c r="B6" s="140">
        <v>3408483.67</v>
      </c>
      <c r="C6" s="141">
        <v>7.0400000000000004E-2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431</v>
      </c>
      <c r="B7" s="142">
        <v>2867652.96</v>
      </c>
      <c r="C7" s="143">
        <v>5.9200000000000003E-2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429</v>
      </c>
      <c r="B8" s="140">
        <v>2815545.56</v>
      </c>
      <c r="C8" s="141">
        <v>5.8099999999999999E-2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433</v>
      </c>
      <c r="B9" s="142">
        <v>2776423.11</v>
      </c>
      <c r="C9" s="143">
        <v>5.7299999999999997E-2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430</v>
      </c>
      <c r="B10" s="140">
        <v>2335038.86</v>
      </c>
      <c r="C10" s="141">
        <v>4.82E-2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432</v>
      </c>
      <c r="B11" s="142">
        <v>2023645.73</v>
      </c>
      <c r="C11" s="143">
        <v>4.1799999999999997E-2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576</v>
      </c>
      <c r="B12" s="140">
        <v>1737103.79</v>
      </c>
      <c r="C12" s="141">
        <v>3.5900000000000001E-2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555</v>
      </c>
      <c r="B13" s="142">
        <v>947494.44</v>
      </c>
      <c r="C13" s="143">
        <v>1.9599999999999999E-2</v>
      </c>
      <c r="D13" s="39"/>
      <c r="E13" s="41"/>
      <c r="F13" s="41"/>
      <c r="G13" s="41"/>
      <c r="H13" s="41"/>
      <c r="I13" s="41"/>
      <c r="J13" s="41"/>
    </row>
    <row r="14" spans="1:10" x14ac:dyDescent="0.2">
      <c r="A14" s="148" t="s">
        <v>542</v>
      </c>
      <c r="B14" s="140">
        <v>2752958.53</v>
      </c>
      <c r="C14" s="141">
        <v>5.6899999999999999E-2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48444410.939999998</v>
      </c>
      <c r="C15" s="253">
        <f>SUM(C4:C14)</f>
        <v>1.0002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9"/>
  <sheetViews>
    <sheetView view="pageBreakPreview" zoomScale="80" zoomScaleNormal="90" zoomScaleSheetLayoutView="80" workbookViewId="0">
      <selection activeCell="H18" sqref="H18"/>
    </sheetView>
  </sheetViews>
  <sheetFormatPr defaultRowHeight="12.75" x14ac:dyDescent="0.2"/>
  <cols>
    <col min="1" max="1" width="39.2851562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74" t="s">
        <v>491</v>
      </c>
      <c r="B1" s="275"/>
      <c r="C1" s="275"/>
      <c r="D1" s="275"/>
      <c r="E1" s="275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67" t="s">
        <v>94</v>
      </c>
      <c r="B3" s="267"/>
      <c r="C3" s="267"/>
      <c r="D3" s="267"/>
      <c r="E3" s="267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 t="s">
        <v>503</v>
      </c>
      <c r="B5" s="169" t="s">
        <v>504</v>
      </c>
      <c r="C5" s="175" t="s">
        <v>517</v>
      </c>
      <c r="D5" s="94" t="s">
        <v>494</v>
      </c>
      <c r="E5" s="170">
        <v>42089</v>
      </c>
      <c r="F5" s="47"/>
      <c r="G5" s="56"/>
    </row>
    <row r="6" spans="1:7" s="61" customFormat="1" ht="25.5" x14ac:dyDescent="0.2">
      <c r="A6" s="234" t="s">
        <v>502</v>
      </c>
      <c r="B6" s="179" t="s">
        <v>512</v>
      </c>
      <c r="C6" s="171" t="s">
        <v>518</v>
      </c>
      <c r="D6" s="93" t="s">
        <v>494</v>
      </c>
      <c r="E6" s="235">
        <v>42065</v>
      </c>
      <c r="F6" s="47"/>
      <c r="G6" s="56"/>
    </row>
    <row r="7" spans="1:7" s="61" customFormat="1" ht="25.5" x14ac:dyDescent="0.2">
      <c r="A7" s="168" t="s">
        <v>514</v>
      </c>
      <c r="B7" s="169" t="s">
        <v>515</v>
      </c>
      <c r="C7" s="175" t="s">
        <v>518</v>
      </c>
      <c r="D7" s="94" t="s">
        <v>494</v>
      </c>
      <c r="E7" s="170">
        <v>42094</v>
      </c>
      <c r="F7" s="47"/>
      <c r="G7" s="56"/>
    </row>
    <row r="8" spans="1:7" s="61" customFormat="1" ht="25.5" x14ac:dyDescent="0.2">
      <c r="A8" s="234" t="s">
        <v>552</v>
      </c>
      <c r="B8" s="179" t="s">
        <v>553</v>
      </c>
      <c r="C8" s="171" t="s">
        <v>518</v>
      </c>
      <c r="D8" s="93" t="s">
        <v>494</v>
      </c>
      <c r="E8" s="235">
        <v>42156</v>
      </c>
      <c r="F8" s="47"/>
      <c r="G8" s="56"/>
    </row>
    <row r="9" spans="1:7" s="61" customFormat="1" ht="25.5" x14ac:dyDescent="0.2">
      <c r="A9" s="168" t="s">
        <v>549</v>
      </c>
      <c r="B9" s="169" t="s">
        <v>550</v>
      </c>
      <c r="C9" s="175" t="s">
        <v>518</v>
      </c>
      <c r="D9" s="94" t="s">
        <v>494</v>
      </c>
      <c r="E9" s="170">
        <v>42179</v>
      </c>
      <c r="F9" s="47"/>
      <c r="G9" s="56"/>
    </row>
    <row r="10" spans="1:7" s="61" customFormat="1" ht="21" customHeight="1" x14ac:dyDescent="0.2">
      <c r="A10" s="234" t="s">
        <v>570</v>
      </c>
      <c r="B10" s="179" t="s">
        <v>571</v>
      </c>
      <c r="C10" s="171" t="s">
        <v>517</v>
      </c>
      <c r="D10" s="93" t="s">
        <v>494</v>
      </c>
      <c r="E10" s="235">
        <v>42202</v>
      </c>
      <c r="F10" s="47"/>
      <c r="G10" s="56"/>
    </row>
    <row r="11" spans="1:7" s="61" customFormat="1" ht="21.75" customHeight="1" x14ac:dyDescent="0.2">
      <c r="A11" s="168" t="s">
        <v>567</v>
      </c>
      <c r="B11" s="169" t="s">
        <v>568</v>
      </c>
      <c r="C11" s="175" t="s">
        <v>517</v>
      </c>
      <c r="D11" s="94" t="s">
        <v>494</v>
      </c>
      <c r="E11" s="170">
        <v>42212</v>
      </c>
      <c r="F11" s="47"/>
      <c r="G11" s="56"/>
    </row>
    <row r="12" spans="1:7" s="61" customFormat="1" ht="20.25" customHeight="1" x14ac:dyDescent="0.2">
      <c r="A12" s="258" t="s">
        <v>573</v>
      </c>
      <c r="B12" s="259" t="s">
        <v>574</v>
      </c>
      <c r="C12" s="260" t="s">
        <v>517</v>
      </c>
      <c r="D12" s="261" t="s">
        <v>494</v>
      </c>
      <c r="E12" s="262">
        <v>42214</v>
      </c>
      <c r="F12" s="47"/>
      <c r="G12" s="56"/>
    </row>
    <row r="13" spans="1:7" s="61" customFormat="1" x14ac:dyDescent="0.2">
      <c r="A13" s="276"/>
      <c r="B13" s="276"/>
      <c r="C13" s="276"/>
      <c r="D13" s="276"/>
      <c r="E13" s="276"/>
      <c r="F13" s="47"/>
      <c r="G13" s="56"/>
    </row>
    <row r="14" spans="1:7" ht="28.5" customHeight="1" x14ac:dyDescent="0.2">
      <c r="A14" s="267" t="s">
        <v>95</v>
      </c>
      <c r="B14" s="267"/>
      <c r="C14" s="267"/>
      <c r="D14" s="267"/>
      <c r="E14" s="267"/>
      <c r="F14" s="47"/>
      <c r="G14" s="47"/>
    </row>
    <row r="15" spans="1:7" ht="51" x14ac:dyDescent="0.2">
      <c r="A15" s="177" t="s">
        <v>138</v>
      </c>
      <c r="B15" s="118" t="s">
        <v>139</v>
      </c>
      <c r="C15" s="118" t="s">
        <v>99</v>
      </c>
      <c r="D15" s="118" t="s">
        <v>164</v>
      </c>
      <c r="E15" s="178" t="s">
        <v>141</v>
      </c>
      <c r="F15" s="46"/>
      <c r="G15" s="48"/>
    </row>
    <row r="16" spans="1:7" ht="25.5" x14ac:dyDescent="0.2">
      <c r="A16" s="124" t="s">
        <v>165</v>
      </c>
      <c r="B16" s="169" t="s">
        <v>193</v>
      </c>
      <c r="C16" s="175" t="s">
        <v>519</v>
      </c>
      <c r="D16" s="94" t="s">
        <v>492</v>
      </c>
      <c r="E16" s="170">
        <v>42023</v>
      </c>
      <c r="F16" s="46"/>
      <c r="G16" s="48"/>
    </row>
    <row r="17" spans="1:6" ht="25.5" x14ac:dyDescent="0.2">
      <c r="A17" s="126" t="s">
        <v>264</v>
      </c>
      <c r="B17" s="179" t="s">
        <v>265</v>
      </c>
      <c r="C17" s="171" t="s">
        <v>519</v>
      </c>
      <c r="D17" s="93" t="s">
        <v>493</v>
      </c>
      <c r="E17" s="235">
        <v>42027</v>
      </c>
      <c r="F17" s="46"/>
    </row>
    <row r="18" spans="1:6" s="61" customFormat="1" ht="25.5" x14ac:dyDescent="0.2">
      <c r="A18" s="124" t="s">
        <v>172</v>
      </c>
      <c r="B18" s="169" t="s">
        <v>426</v>
      </c>
      <c r="C18" s="175" t="s">
        <v>518</v>
      </c>
      <c r="D18" s="94" t="s">
        <v>494</v>
      </c>
      <c r="E18" s="170">
        <v>42034</v>
      </c>
      <c r="F18" s="46"/>
    </row>
    <row r="19" spans="1:6" s="61" customFormat="1" ht="28.5" customHeight="1" x14ac:dyDescent="0.2">
      <c r="A19" s="126" t="s">
        <v>22</v>
      </c>
      <c r="B19" s="179" t="s">
        <v>385</v>
      </c>
      <c r="C19" s="171" t="s">
        <v>517</v>
      </c>
      <c r="D19" s="93" t="s">
        <v>494</v>
      </c>
      <c r="E19" s="235">
        <v>42059</v>
      </c>
      <c r="F19" s="46"/>
    </row>
    <row r="20" spans="1:6" s="61" customFormat="1" ht="28.5" customHeight="1" x14ac:dyDescent="0.2">
      <c r="A20" s="124" t="s">
        <v>401</v>
      </c>
      <c r="B20" s="169" t="s">
        <v>402</v>
      </c>
      <c r="C20" s="175" t="s">
        <v>517</v>
      </c>
      <c r="D20" s="94" t="s">
        <v>494</v>
      </c>
      <c r="E20" s="170">
        <v>42074</v>
      </c>
      <c r="F20" s="46"/>
    </row>
    <row r="21" spans="1:6" s="61" customFormat="1" ht="28.5" customHeight="1" x14ac:dyDescent="0.2">
      <c r="A21" s="126" t="s">
        <v>344</v>
      </c>
      <c r="B21" s="179" t="s">
        <v>345</v>
      </c>
      <c r="C21" s="171" t="s">
        <v>517</v>
      </c>
      <c r="D21" s="93" t="s">
        <v>494</v>
      </c>
      <c r="E21" s="235">
        <v>42082</v>
      </c>
      <c r="F21" s="46"/>
    </row>
    <row r="22" spans="1:6" s="61" customFormat="1" ht="28.5" customHeight="1" x14ac:dyDescent="0.2">
      <c r="A22" s="124" t="s">
        <v>346</v>
      </c>
      <c r="B22" s="169" t="s">
        <v>347</v>
      </c>
      <c r="C22" s="175" t="s">
        <v>517</v>
      </c>
      <c r="D22" s="94" t="s">
        <v>494</v>
      </c>
      <c r="E22" s="170">
        <v>42087</v>
      </c>
      <c r="F22" s="46"/>
    </row>
    <row r="23" spans="1:6" s="61" customFormat="1" ht="28.5" customHeight="1" x14ac:dyDescent="0.2">
      <c r="A23" s="126" t="s">
        <v>167</v>
      </c>
      <c r="B23" s="179" t="s">
        <v>196</v>
      </c>
      <c r="C23" s="171" t="s">
        <v>519</v>
      </c>
      <c r="D23" s="93" t="s">
        <v>492</v>
      </c>
      <c r="E23" s="235">
        <v>42111</v>
      </c>
      <c r="F23" s="46"/>
    </row>
    <row r="24" spans="1:6" s="61" customFormat="1" ht="28.5" customHeight="1" x14ac:dyDescent="0.2">
      <c r="A24" s="124" t="s">
        <v>383</v>
      </c>
      <c r="B24" s="169" t="s">
        <v>384</v>
      </c>
      <c r="C24" s="175" t="s">
        <v>517</v>
      </c>
      <c r="D24" s="94" t="s">
        <v>494</v>
      </c>
      <c r="E24" s="170">
        <v>42131</v>
      </c>
      <c r="F24" s="46"/>
    </row>
    <row r="25" spans="1:6" s="61" customFormat="1" ht="28.5" customHeight="1" x14ac:dyDescent="0.2">
      <c r="A25" s="126" t="s">
        <v>318</v>
      </c>
      <c r="B25" s="179" t="s">
        <v>319</v>
      </c>
      <c r="C25" s="171" t="s">
        <v>517</v>
      </c>
      <c r="D25" s="93" t="s">
        <v>494</v>
      </c>
      <c r="E25" s="235">
        <v>42142</v>
      </c>
      <c r="F25" s="46"/>
    </row>
    <row r="26" spans="1:6" s="61" customFormat="1" ht="28.5" customHeight="1" x14ac:dyDescent="0.2">
      <c r="A26" s="124" t="s">
        <v>378</v>
      </c>
      <c r="B26" s="169" t="s">
        <v>379</v>
      </c>
      <c r="C26" s="175" t="s">
        <v>517</v>
      </c>
      <c r="D26" s="94" t="s">
        <v>494</v>
      </c>
      <c r="E26" s="170">
        <v>42157</v>
      </c>
      <c r="F26" s="46"/>
    </row>
    <row r="27" spans="1:6" s="61" customFormat="1" ht="28.5" customHeight="1" x14ac:dyDescent="0.2">
      <c r="A27" s="126" t="s">
        <v>415</v>
      </c>
      <c r="B27" s="179" t="s">
        <v>416</v>
      </c>
      <c r="C27" s="171" t="s">
        <v>517</v>
      </c>
      <c r="D27" s="93" t="s">
        <v>494</v>
      </c>
      <c r="E27" s="235">
        <v>42182</v>
      </c>
      <c r="F27" s="46"/>
    </row>
    <row r="28" spans="1:6" s="61" customFormat="1" ht="28.5" customHeight="1" x14ac:dyDescent="0.2">
      <c r="A28" s="124" t="s">
        <v>300</v>
      </c>
      <c r="B28" s="169" t="s">
        <v>301</v>
      </c>
      <c r="C28" s="175" t="s">
        <v>519</v>
      </c>
      <c r="D28" s="94" t="s">
        <v>493</v>
      </c>
      <c r="E28" s="170">
        <v>42215</v>
      </c>
      <c r="F28" s="46"/>
    </row>
    <row r="29" spans="1:6" x14ac:dyDescent="0.2">
      <c r="A29" s="173"/>
      <c r="B29" s="173"/>
      <c r="C29" s="173"/>
      <c r="D29" s="173"/>
      <c r="E29" s="174"/>
      <c r="F29" s="51"/>
    </row>
    <row r="30" spans="1:6" ht="29.25" customHeight="1" x14ac:dyDescent="0.2">
      <c r="A30" s="267" t="s">
        <v>96</v>
      </c>
      <c r="B30" s="267"/>
      <c r="C30" s="267"/>
      <c r="D30" s="267"/>
      <c r="E30" s="267"/>
      <c r="F30" s="51"/>
    </row>
    <row r="31" spans="1:6" ht="51" x14ac:dyDescent="0.2">
      <c r="A31" s="177" t="s">
        <v>138</v>
      </c>
      <c r="B31" s="118" t="s">
        <v>139</v>
      </c>
      <c r="C31" s="118" t="s">
        <v>99</v>
      </c>
      <c r="D31" s="118" t="s">
        <v>164</v>
      </c>
      <c r="E31" s="178" t="s">
        <v>142</v>
      </c>
      <c r="F31" s="46"/>
    </row>
    <row r="32" spans="1:6" ht="25.5" x14ac:dyDescent="0.2">
      <c r="A32" s="124" t="s">
        <v>502</v>
      </c>
      <c r="B32" s="169" t="s">
        <v>512</v>
      </c>
      <c r="C32" s="175" t="s">
        <v>518</v>
      </c>
      <c r="D32" s="94" t="s">
        <v>494</v>
      </c>
      <c r="E32" s="170">
        <v>42088</v>
      </c>
      <c r="F32" s="46"/>
    </row>
    <row r="33" spans="1:6" s="61" customFormat="1" ht="25.5" x14ac:dyDescent="0.2">
      <c r="A33" s="126" t="s">
        <v>502</v>
      </c>
      <c r="B33" s="179" t="s">
        <v>512</v>
      </c>
      <c r="C33" s="171" t="s">
        <v>518</v>
      </c>
      <c r="D33" s="171" t="s">
        <v>494</v>
      </c>
      <c r="E33" s="172">
        <v>42152</v>
      </c>
      <c r="F33" s="46"/>
    </row>
    <row r="34" spans="1:6" s="61" customFormat="1" ht="25.5" x14ac:dyDescent="0.2">
      <c r="A34" s="124" t="s">
        <v>166</v>
      </c>
      <c r="B34" s="169" t="s">
        <v>194</v>
      </c>
      <c r="C34" s="175" t="s">
        <v>519</v>
      </c>
      <c r="D34" s="94" t="s">
        <v>492</v>
      </c>
      <c r="E34" s="170">
        <v>42166</v>
      </c>
      <c r="F34" s="46"/>
    </row>
    <row r="35" spans="1:6" s="61" customFormat="1" x14ac:dyDescent="0.2">
      <c r="A35" s="126" t="s">
        <v>398</v>
      </c>
      <c r="B35" s="179" t="s">
        <v>399</v>
      </c>
      <c r="C35" s="171" t="s">
        <v>517</v>
      </c>
      <c r="D35" s="171" t="s">
        <v>494</v>
      </c>
      <c r="E35" s="172">
        <v>42202</v>
      </c>
      <c r="F35" s="46"/>
    </row>
    <row r="36" spans="1:6" s="61" customFormat="1" x14ac:dyDescent="0.2">
      <c r="A36" s="124" t="s">
        <v>412</v>
      </c>
      <c r="B36" s="169" t="s">
        <v>413</v>
      </c>
      <c r="C36" s="175" t="s">
        <v>517</v>
      </c>
      <c r="D36" s="94" t="s">
        <v>494</v>
      </c>
      <c r="E36" s="170">
        <v>42202</v>
      </c>
      <c r="F36" s="46"/>
    </row>
    <row r="37" spans="1:6" s="58" customFormat="1" x14ac:dyDescent="0.2">
      <c r="A37" s="127"/>
      <c r="B37" s="180"/>
      <c r="C37" s="180"/>
      <c r="D37" s="180"/>
      <c r="E37" s="181"/>
    </row>
    <row r="38" spans="1:6" ht="27" customHeight="1" x14ac:dyDescent="0.2">
      <c r="A38" s="267" t="s">
        <v>97</v>
      </c>
      <c r="B38" s="267"/>
      <c r="C38" s="267"/>
      <c r="D38" s="267"/>
      <c r="E38" s="267"/>
      <c r="F38" s="51"/>
    </row>
    <row r="39" spans="1:6" ht="51" x14ac:dyDescent="0.2">
      <c r="A39" s="177" t="s">
        <v>138</v>
      </c>
      <c r="B39" s="118" t="s">
        <v>139</v>
      </c>
      <c r="C39" s="118" t="s">
        <v>99</v>
      </c>
      <c r="D39" s="118" t="s">
        <v>164</v>
      </c>
      <c r="E39" s="178" t="s">
        <v>143</v>
      </c>
      <c r="F39" s="46"/>
    </row>
    <row r="40" spans="1:6" ht="25.5" x14ac:dyDescent="0.2">
      <c r="A40" s="124" t="s">
        <v>258</v>
      </c>
      <c r="B40" s="169" t="s">
        <v>259</v>
      </c>
      <c r="C40" s="175" t="s">
        <v>519</v>
      </c>
      <c r="D40" s="94" t="s">
        <v>493</v>
      </c>
      <c r="E40" s="170">
        <v>42158</v>
      </c>
      <c r="F40" s="46"/>
    </row>
    <row r="41" spans="1:6" x14ac:dyDescent="0.2">
      <c r="A41" s="126" t="s">
        <v>315</v>
      </c>
      <c r="B41" s="179" t="s">
        <v>316</v>
      </c>
      <c r="C41" s="171" t="s">
        <v>517</v>
      </c>
      <c r="D41" s="171" t="s">
        <v>494</v>
      </c>
      <c r="E41" s="172">
        <v>42174</v>
      </c>
      <c r="F41" s="46"/>
    </row>
    <row r="42" spans="1:6" s="61" customFormat="1" x14ac:dyDescent="0.2">
      <c r="A42" s="124" t="s">
        <v>392</v>
      </c>
      <c r="B42" s="169" t="s">
        <v>393</v>
      </c>
      <c r="C42" s="175" t="s">
        <v>517</v>
      </c>
      <c r="D42" s="94" t="s">
        <v>494</v>
      </c>
      <c r="E42" s="170">
        <v>42202</v>
      </c>
      <c r="F42" s="46"/>
    </row>
    <row r="43" spans="1:6" s="61" customFormat="1" ht="25.5" x14ac:dyDescent="0.2">
      <c r="A43" s="126" t="s">
        <v>240</v>
      </c>
      <c r="B43" s="179" t="s">
        <v>241</v>
      </c>
      <c r="C43" s="171" t="s">
        <v>519</v>
      </c>
      <c r="D43" s="171" t="s">
        <v>493</v>
      </c>
      <c r="E43" s="172">
        <v>42205</v>
      </c>
      <c r="F43" s="46"/>
    </row>
    <row r="44" spans="1:6" x14ac:dyDescent="0.2">
      <c r="A44" s="127"/>
      <c r="B44" s="180"/>
      <c r="C44" s="180"/>
      <c r="D44" s="180"/>
      <c r="E44" s="181"/>
      <c r="F44" s="45"/>
    </row>
    <row r="45" spans="1:6" ht="25.5" x14ac:dyDescent="0.2">
      <c r="A45" s="156" t="s">
        <v>98</v>
      </c>
      <c r="B45" s="153"/>
      <c r="C45" s="153"/>
      <c r="D45" s="153"/>
      <c r="E45" s="149"/>
      <c r="F45" s="49"/>
    </row>
    <row r="46" spans="1:6" ht="51" x14ac:dyDescent="0.2">
      <c r="A46" s="177" t="s">
        <v>138</v>
      </c>
      <c r="B46" s="118" t="s">
        <v>139</v>
      </c>
      <c r="C46" s="118" t="s">
        <v>99</v>
      </c>
      <c r="D46" s="118" t="s">
        <v>164</v>
      </c>
      <c r="E46" s="178" t="s">
        <v>144</v>
      </c>
      <c r="F46" s="45"/>
    </row>
    <row r="47" spans="1:6" x14ac:dyDescent="0.2">
      <c r="A47" s="124"/>
      <c r="B47" s="175"/>
      <c r="C47" s="175"/>
      <c r="D47" s="175"/>
      <c r="E47" s="176"/>
      <c r="F47" s="45"/>
    </row>
    <row r="48" spans="1:6" s="61" customFormat="1" x14ac:dyDescent="0.2">
      <c r="A48" s="126"/>
      <c r="B48" s="179"/>
      <c r="C48" s="171"/>
      <c r="D48" s="171"/>
      <c r="E48" s="172"/>
    </row>
    <row r="49" spans="1:6" x14ac:dyDescent="0.2">
      <c r="A49" s="116"/>
      <c r="B49" s="155"/>
      <c r="C49" s="155"/>
      <c r="D49" s="155"/>
      <c r="E49" s="53"/>
      <c r="F49" s="45"/>
    </row>
    <row r="50" spans="1:6" x14ac:dyDescent="0.2">
      <c r="A50" s="157"/>
      <c r="B50" s="158"/>
      <c r="C50" s="158"/>
      <c r="D50" s="158"/>
      <c r="E50" s="151"/>
      <c r="F50" s="54"/>
    </row>
    <row r="51" spans="1:6" x14ac:dyDescent="0.2">
      <c r="A51" s="157"/>
      <c r="B51" s="158"/>
      <c r="C51" s="158"/>
      <c r="D51" s="159"/>
      <c r="E51" s="151"/>
      <c r="F51" s="54"/>
    </row>
    <row r="52" spans="1:6" x14ac:dyDescent="0.2">
      <c r="A52" s="160"/>
      <c r="B52" s="161"/>
      <c r="C52" s="161"/>
      <c r="D52" s="161"/>
      <c r="E52" s="151"/>
      <c r="F52" s="54"/>
    </row>
    <row r="53" spans="1:6" x14ac:dyDescent="0.2">
      <c r="A53" s="160"/>
      <c r="B53" s="161"/>
      <c r="C53" s="161"/>
      <c r="D53" s="161"/>
      <c r="E53" s="151"/>
      <c r="F53" s="54"/>
    </row>
    <row r="54" spans="1:6" x14ac:dyDescent="0.2">
      <c r="A54" s="160"/>
      <c r="B54" s="161"/>
      <c r="C54" s="161"/>
      <c r="D54" s="161"/>
      <c r="E54" s="151"/>
      <c r="F54" s="54"/>
    </row>
    <row r="55" spans="1:6" x14ac:dyDescent="0.2">
      <c r="A55" s="160"/>
      <c r="B55" s="161"/>
      <c r="C55" s="161"/>
      <c r="D55" s="161"/>
      <c r="E55" s="151"/>
      <c r="F55" s="54"/>
    </row>
    <row r="56" spans="1:6" x14ac:dyDescent="0.2">
      <c r="A56" s="162"/>
      <c r="B56" s="163"/>
      <c r="C56" s="163"/>
      <c r="D56" s="163"/>
      <c r="E56" s="151"/>
      <c r="F56" s="54"/>
    </row>
    <row r="57" spans="1:6" x14ac:dyDescent="0.2">
      <c r="A57" s="157"/>
      <c r="B57" s="158"/>
      <c r="C57" s="158"/>
      <c r="D57" s="158"/>
      <c r="E57" s="151"/>
      <c r="F57" s="54"/>
    </row>
    <row r="58" spans="1:6" ht="15" x14ac:dyDescent="0.3">
      <c r="A58" s="164"/>
      <c r="B58" s="165"/>
      <c r="C58" s="165"/>
      <c r="D58" s="165"/>
      <c r="E58" s="151"/>
      <c r="F58" s="54"/>
    </row>
    <row r="59" spans="1:6" x14ac:dyDescent="0.2">
      <c r="A59" s="157"/>
      <c r="B59" s="158"/>
      <c r="C59" s="158"/>
      <c r="D59" s="158"/>
      <c r="E59" s="151"/>
      <c r="F59" s="54"/>
    </row>
    <row r="60" spans="1:6" x14ac:dyDescent="0.2">
      <c r="A60" s="157"/>
      <c r="B60" s="159"/>
      <c r="C60" s="159"/>
      <c r="D60" s="159"/>
      <c r="E60" s="151"/>
      <c r="F60" s="55"/>
    </row>
    <row r="61" spans="1:6" x14ac:dyDescent="0.2">
      <c r="A61" s="116"/>
      <c r="B61" s="166"/>
      <c r="C61" s="166"/>
      <c r="D61" s="167"/>
      <c r="E61" s="52"/>
      <c r="F61" s="52"/>
    </row>
    <row r="62" spans="1:6" x14ac:dyDescent="0.2">
      <c r="A62" s="116"/>
      <c r="B62" s="166"/>
      <c r="C62" s="166"/>
      <c r="D62" s="167"/>
      <c r="E62" s="52"/>
      <c r="F62" s="52"/>
    </row>
    <row r="63" spans="1:6" x14ac:dyDescent="0.2">
      <c r="A63" s="157"/>
      <c r="B63" s="158"/>
      <c r="C63" s="158"/>
      <c r="D63" s="158"/>
      <c r="E63" s="151"/>
      <c r="F63" s="54"/>
    </row>
    <row r="64" spans="1:6" x14ac:dyDescent="0.2">
      <c r="A64" s="157"/>
      <c r="B64" s="158"/>
      <c r="C64" s="158"/>
      <c r="D64" s="158"/>
      <c r="E64" s="151"/>
      <c r="F64" s="54"/>
    </row>
    <row r="65" spans="1:6" x14ac:dyDescent="0.2">
      <c r="A65" s="157"/>
      <c r="B65" s="158"/>
      <c r="C65" s="158"/>
      <c r="D65" s="158"/>
      <c r="E65" s="151"/>
      <c r="F65" s="54"/>
    </row>
    <row r="66" spans="1:6" x14ac:dyDescent="0.2">
      <c r="A66" s="157"/>
      <c r="B66" s="158"/>
      <c r="C66" s="158"/>
      <c r="D66" s="158"/>
      <c r="E66" s="151"/>
      <c r="F66" s="54"/>
    </row>
    <row r="67" spans="1:6" x14ac:dyDescent="0.2">
      <c r="A67" s="157"/>
      <c r="B67" s="158"/>
      <c r="C67" s="158"/>
      <c r="D67" s="158"/>
      <c r="E67" s="151"/>
      <c r="F67" s="54"/>
    </row>
    <row r="68" spans="1:6" x14ac:dyDescent="0.2">
      <c r="A68" s="157"/>
      <c r="B68" s="158"/>
      <c r="C68" s="158"/>
      <c r="D68" s="158"/>
      <c r="E68" s="151"/>
      <c r="F68" s="54"/>
    </row>
    <row r="69" spans="1:6" x14ac:dyDescent="0.2">
      <c r="A69" s="157"/>
      <c r="B69" s="158"/>
      <c r="C69" s="158"/>
      <c r="D69" s="158"/>
      <c r="E69" s="151"/>
      <c r="F69" s="54"/>
    </row>
  </sheetData>
  <sortState ref="A17:E26">
    <sortCondition ref="E17:E26"/>
  </sortState>
  <mergeCells count="6">
    <mergeCell ref="A14:E14"/>
    <mergeCell ref="A1:E1"/>
    <mergeCell ref="A3:E3"/>
    <mergeCell ref="A30:E30"/>
    <mergeCell ref="A38:E38"/>
    <mergeCell ref="A13:E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J15" sqref="J15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8.570312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71" t="s">
        <v>86</v>
      </c>
      <c r="B1" s="271"/>
      <c r="C1" s="271"/>
      <c r="D1" s="271"/>
      <c r="E1" s="271"/>
      <c r="F1" s="271"/>
      <c r="G1" s="24"/>
      <c r="H1" s="202"/>
      <c r="I1" s="202"/>
      <c r="J1" s="203"/>
      <c r="K1" s="203"/>
      <c r="L1" s="203"/>
    </row>
    <row r="4" spans="1:12" ht="24.75" customHeight="1" x14ac:dyDescent="0.2">
      <c r="A4" s="267" t="s">
        <v>87</v>
      </c>
      <c r="B4" s="267"/>
      <c r="C4" s="267"/>
      <c r="D4" s="267"/>
      <c r="E4" s="267"/>
      <c r="F4" s="267"/>
      <c r="G4" s="23"/>
      <c r="H4" s="205"/>
      <c r="I4" s="205"/>
    </row>
    <row r="5" spans="1:12" ht="89.25" x14ac:dyDescent="0.2">
      <c r="A5" s="86" t="s">
        <v>462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477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478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479</v>
      </c>
      <c r="B8" s="77">
        <v>5323771412.4399996</v>
      </c>
      <c r="C8" s="77">
        <v>470281426.88</v>
      </c>
      <c r="D8" s="77">
        <v>420126582.91000003</v>
      </c>
      <c r="E8" s="77">
        <v>18000914891.880001</v>
      </c>
      <c r="F8" s="77">
        <v>24215094314.099998</v>
      </c>
      <c r="G8" s="113"/>
      <c r="H8" s="210"/>
    </row>
    <row r="9" spans="1:12" ht="38.25" x14ac:dyDescent="0.2">
      <c r="A9" s="68" t="s">
        <v>480</v>
      </c>
      <c r="B9" s="78">
        <v>5479207951.2399998</v>
      </c>
      <c r="C9" s="78">
        <v>404968069.04000002</v>
      </c>
      <c r="D9" s="78">
        <v>439024647.27999997</v>
      </c>
      <c r="E9" s="78">
        <v>18004457158</v>
      </c>
      <c r="F9" s="78">
        <v>24327657825.560001</v>
      </c>
    </row>
    <row r="10" spans="1:12" ht="38.25" x14ac:dyDescent="0.2">
      <c r="A10" s="66" t="s">
        <v>481</v>
      </c>
      <c r="B10" s="77">
        <v>5412446087.9700003</v>
      </c>
      <c r="C10" s="77">
        <v>414793738.17000002</v>
      </c>
      <c r="D10" s="77">
        <v>439826523.31</v>
      </c>
      <c r="E10" s="77">
        <v>17659838486.330002</v>
      </c>
      <c r="F10" s="77">
        <v>23926904835.779999</v>
      </c>
    </row>
    <row r="11" spans="1:12" ht="38.25" x14ac:dyDescent="0.2">
      <c r="A11" s="68" t="s">
        <v>482</v>
      </c>
      <c r="B11" s="78">
        <v>5056309814.6400003</v>
      </c>
      <c r="C11" s="78">
        <v>411568136.07999998</v>
      </c>
      <c r="D11" s="78">
        <v>389170180.24000001</v>
      </c>
      <c r="E11" s="78">
        <v>17195767133.700001</v>
      </c>
      <c r="F11" s="78">
        <v>23052815264.66</v>
      </c>
      <c r="G11" s="113"/>
    </row>
    <row r="12" spans="1:12" ht="38.25" x14ac:dyDescent="0.2">
      <c r="A12" s="66" t="s">
        <v>483</v>
      </c>
      <c r="B12" s="77">
        <v>5151594690.5</v>
      </c>
      <c r="C12" s="77">
        <v>407789395.55000001</v>
      </c>
      <c r="D12" s="77">
        <v>373121823.76999998</v>
      </c>
      <c r="E12" s="77">
        <v>18343074962.139999</v>
      </c>
      <c r="F12" s="77">
        <v>24275580871.959999</v>
      </c>
      <c r="H12" s="277"/>
    </row>
    <row r="13" spans="1:12" ht="38.25" x14ac:dyDescent="0.2">
      <c r="A13" s="68" t="s">
        <v>484</v>
      </c>
      <c r="B13" s="78"/>
      <c r="C13" s="78"/>
      <c r="D13" s="78"/>
      <c r="E13" s="78"/>
      <c r="F13" s="78"/>
    </row>
    <row r="14" spans="1:12" ht="38.25" x14ac:dyDescent="0.2">
      <c r="A14" s="66" t="s">
        <v>485</v>
      </c>
      <c r="B14" s="77"/>
      <c r="C14" s="77"/>
      <c r="D14" s="77"/>
      <c r="E14" s="77"/>
      <c r="F14" s="77"/>
    </row>
    <row r="15" spans="1:12" ht="38.25" x14ac:dyDescent="0.2">
      <c r="A15" s="68" t="s">
        <v>486</v>
      </c>
      <c r="B15" s="78"/>
      <c r="C15" s="78"/>
      <c r="D15" s="78"/>
      <c r="E15" s="78"/>
      <c r="F15" s="78"/>
    </row>
    <row r="16" spans="1:12" ht="38.25" x14ac:dyDescent="0.2">
      <c r="A16" s="66" t="s">
        <v>487</v>
      </c>
      <c r="B16" s="77"/>
      <c r="C16" s="77"/>
      <c r="D16" s="77"/>
      <c r="E16" s="77"/>
      <c r="F16" s="77"/>
    </row>
    <row r="17" spans="1:12" ht="38.25" x14ac:dyDescent="0.2">
      <c r="A17" s="68" t="s">
        <v>488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67" t="s">
        <v>563</v>
      </c>
      <c r="B19" s="267"/>
      <c r="C19" s="267"/>
      <c r="D19" s="267"/>
      <c r="E19" s="267"/>
      <c r="F19" s="267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38.25" x14ac:dyDescent="0.2">
      <c r="A21" s="101" t="s">
        <v>7</v>
      </c>
      <c r="B21" s="91" t="s">
        <v>529</v>
      </c>
      <c r="C21" s="102">
        <v>32793448</v>
      </c>
      <c r="D21" s="242">
        <v>65.75</v>
      </c>
      <c r="E21" s="103">
        <v>2156169206</v>
      </c>
      <c r="F21" s="104">
        <v>0.3634</v>
      </c>
      <c r="G21" s="61"/>
    </row>
    <row r="22" spans="1:12" ht="38.25" x14ac:dyDescent="0.2">
      <c r="A22" s="105" t="s">
        <v>169</v>
      </c>
      <c r="B22" s="93" t="s">
        <v>529</v>
      </c>
      <c r="C22" s="106">
        <v>6535478</v>
      </c>
      <c r="D22" s="243">
        <v>94</v>
      </c>
      <c r="E22" s="107">
        <v>614334932</v>
      </c>
      <c r="F22" s="108">
        <v>0.1036</v>
      </c>
      <c r="G22" s="61"/>
    </row>
    <row r="23" spans="1:12" ht="38.25" x14ac:dyDescent="0.2">
      <c r="A23" s="101" t="s">
        <v>168</v>
      </c>
      <c r="B23" s="91" t="s">
        <v>529</v>
      </c>
      <c r="C23" s="102">
        <v>22735148</v>
      </c>
      <c r="D23" s="242">
        <v>25.1</v>
      </c>
      <c r="E23" s="103">
        <v>570652214.79999995</v>
      </c>
      <c r="F23" s="104">
        <v>9.6199999999999994E-2</v>
      </c>
      <c r="G23" s="61"/>
    </row>
    <row r="24" spans="1:12" ht="38.25" x14ac:dyDescent="0.2">
      <c r="A24" s="105" t="s">
        <v>39</v>
      </c>
      <c r="B24" s="93" t="s">
        <v>529</v>
      </c>
      <c r="C24" s="106">
        <v>2086301</v>
      </c>
      <c r="D24" s="243">
        <v>256</v>
      </c>
      <c r="E24" s="107">
        <v>534093056</v>
      </c>
      <c r="F24" s="108">
        <v>0.09</v>
      </c>
      <c r="G24" s="61"/>
    </row>
    <row r="25" spans="1:12" ht="38.25" x14ac:dyDescent="0.2">
      <c r="A25" s="101" t="s">
        <v>41</v>
      </c>
      <c r="B25" s="91" t="s">
        <v>529</v>
      </c>
      <c r="C25" s="102">
        <v>6090943</v>
      </c>
      <c r="D25" s="242">
        <v>82.3</v>
      </c>
      <c r="E25" s="103">
        <v>501284608.89999998</v>
      </c>
      <c r="F25" s="104">
        <v>8.4500000000000006E-2</v>
      </c>
      <c r="G25" s="61"/>
    </row>
    <row r="26" spans="1:12" ht="38.25" x14ac:dyDescent="0.2">
      <c r="A26" s="105" t="s">
        <v>40</v>
      </c>
      <c r="B26" s="93" t="s">
        <v>529</v>
      </c>
      <c r="C26" s="106">
        <v>14000000</v>
      </c>
      <c r="D26" s="243">
        <v>26</v>
      </c>
      <c r="E26" s="107">
        <v>364000000</v>
      </c>
      <c r="F26" s="108">
        <v>6.1400000000000003E-2</v>
      </c>
      <c r="G26" s="61"/>
    </row>
    <row r="27" spans="1:12" ht="38.25" x14ac:dyDescent="0.2">
      <c r="A27" s="101" t="s">
        <v>171</v>
      </c>
      <c r="B27" s="91" t="s">
        <v>529</v>
      </c>
      <c r="C27" s="102">
        <v>17219662</v>
      </c>
      <c r="D27" s="242">
        <v>14.1</v>
      </c>
      <c r="E27" s="103">
        <v>242797234.19999999</v>
      </c>
      <c r="F27" s="104">
        <v>4.0899999999999999E-2</v>
      </c>
      <c r="G27" s="61"/>
    </row>
    <row r="28" spans="1:12" ht="51" x14ac:dyDescent="0.2">
      <c r="A28" s="105" t="s">
        <v>166</v>
      </c>
      <c r="B28" s="93" t="s">
        <v>530</v>
      </c>
      <c r="C28" s="106">
        <v>8747652</v>
      </c>
      <c r="D28" s="243">
        <v>24.2</v>
      </c>
      <c r="E28" s="107">
        <v>211693178.40000001</v>
      </c>
      <c r="F28" s="108">
        <v>3.5700000000000003E-2</v>
      </c>
      <c r="G28" s="61"/>
    </row>
    <row r="29" spans="1:12" ht="38.25" x14ac:dyDescent="0.2">
      <c r="A29" s="101" t="s">
        <v>8</v>
      </c>
      <c r="B29" s="91" t="s">
        <v>529</v>
      </c>
      <c r="C29" s="102">
        <v>24424613</v>
      </c>
      <c r="D29" s="242">
        <v>6.2</v>
      </c>
      <c r="E29" s="103">
        <v>151432600.59999999</v>
      </c>
      <c r="F29" s="104">
        <v>2.5499999999999998E-2</v>
      </c>
      <c r="G29" s="61"/>
    </row>
    <row r="30" spans="1:12" ht="38.25" x14ac:dyDescent="0.2">
      <c r="A30" s="105" t="s">
        <v>170</v>
      </c>
      <c r="B30" s="93" t="s">
        <v>531</v>
      </c>
      <c r="C30" s="106">
        <v>814626</v>
      </c>
      <c r="D30" s="243">
        <v>140</v>
      </c>
      <c r="E30" s="107">
        <v>114047640</v>
      </c>
      <c r="F30" s="108">
        <v>1.9199999999999998E-2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63" t="s">
        <v>489</v>
      </c>
      <c r="B32" s="263"/>
      <c r="C32" s="263"/>
      <c r="D32" s="263"/>
      <c r="E32" s="263"/>
      <c r="F32" s="263"/>
      <c r="G32" s="61"/>
      <c r="H32" s="203"/>
      <c r="I32" s="270" t="s">
        <v>154</v>
      </c>
      <c r="J32" s="272"/>
      <c r="K32" s="272"/>
      <c r="L32" s="270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70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 t="shared" ref="I34:I40" si="0">I46/10^6</f>
        <v>5250.4169619300001</v>
      </c>
      <c r="J34" s="209">
        <f t="shared" ref="J34:L35" si="1">J46/10^6</f>
        <v>488.21565520999997</v>
      </c>
      <c r="K34" s="209">
        <f t="shared" si="1"/>
        <v>429.61431905000001</v>
      </c>
      <c r="L34" s="209">
        <f t="shared" si="1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 t="shared" si="0"/>
        <v>5327.1146396499998</v>
      </c>
      <c r="J35" s="209">
        <f t="shared" si="1"/>
        <v>490.48849274000003</v>
      </c>
      <c r="K35" s="209">
        <f t="shared" si="1"/>
        <v>419.88534145</v>
      </c>
      <c r="L35" s="209">
        <f t="shared" si="1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>
        <f t="shared" si="0"/>
        <v>5323.7714124399999</v>
      </c>
      <c r="J36" s="209">
        <f t="shared" ref="J36:L40" si="2">J48/10^6</f>
        <v>470.28142687999997</v>
      </c>
      <c r="K36" s="209">
        <f t="shared" si="2"/>
        <v>420.12658291000002</v>
      </c>
      <c r="L36" s="209">
        <f t="shared" si="2"/>
        <v>18000.914891880002</v>
      </c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>
        <f t="shared" si="0"/>
        <v>5479.2079512399996</v>
      </c>
      <c r="J37" s="209">
        <f t="shared" si="2"/>
        <v>404.96806904000005</v>
      </c>
      <c r="K37" s="209">
        <f t="shared" si="2"/>
        <v>439.02464727999995</v>
      </c>
      <c r="L37" s="209">
        <f t="shared" si="2"/>
        <v>18004.457158000001</v>
      </c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>
        <f t="shared" si="0"/>
        <v>5412.44608797</v>
      </c>
      <c r="J38" s="209">
        <f t="shared" si="2"/>
        <v>414.79373817000004</v>
      </c>
      <c r="K38" s="209">
        <f t="shared" si="2"/>
        <v>439.82652331000003</v>
      </c>
      <c r="L38" s="209">
        <f t="shared" si="2"/>
        <v>17659.838486330002</v>
      </c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>
        <f t="shared" si="0"/>
        <v>5056.3098146400007</v>
      </c>
      <c r="J39" s="209">
        <f t="shared" si="2"/>
        <v>411.56813607999999</v>
      </c>
      <c r="K39" s="209">
        <f t="shared" si="2"/>
        <v>389.17018024000004</v>
      </c>
      <c r="L39" s="209">
        <f t="shared" si="2"/>
        <v>17195.767133699999</v>
      </c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>
        <f t="shared" si="0"/>
        <v>5151.5946905000001</v>
      </c>
      <c r="J40" s="209">
        <f t="shared" si="2"/>
        <v>407.78939554999999</v>
      </c>
      <c r="K40" s="209">
        <f t="shared" si="2"/>
        <v>373.12182376999999</v>
      </c>
      <c r="L40" s="209">
        <f t="shared" si="2"/>
        <v>18343.074962139999</v>
      </c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/>
      <c r="J41" s="209"/>
      <c r="K41" s="209"/>
      <c r="L41" s="209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464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465</v>
      </c>
      <c r="I47" s="248">
        <v>5327114639.6499996</v>
      </c>
      <c r="J47" s="248">
        <v>490488492.74000001</v>
      </c>
      <c r="K47" s="248">
        <v>419885341.44999999</v>
      </c>
      <c r="L47" s="248">
        <v>17561923433.450001</v>
      </c>
      <c r="M47" s="113"/>
    </row>
    <row r="48" spans="1:13" x14ac:dyDescent="0.2">
      <c r="H48" s="204" t="s">
        <v>466</v>
      </c>
      <c r="I48" s="248">
        <v>5323771412.4399996</v>
      </c>
      <c r="J48" s="248">
        <v>470281426.88</v>
      </c>
      <c r="K48" s="248">
        <v>420126582.91000003</v>
      </c>
      <c r="L48" s="248">
        <v>18000914891.880001</v>
      </c>
      <c r="M48" s="113"/>
    </row>
    <row r="49" spans="8:13" x14ac:dyDescent="0.2">
      <c r="H49" s="245" t="s">
        <v>467</v>
      </c>
      <c r="I49" s="204">
        <v>5479207951.2399998</v>
      </c>
      <c r="J49" s="204">
        <v>404968069.04000002</v>
      </c>
      <c r="K49" s="204">
        <v>439024647.27999997</v>
      </c>
      <c r="L49" s="204">
        <v>18004457158</v>
      </c>
      <c r="M49" s="113">
        <v>24327657825.560001</v>
      </c>
    </row>
    <row r="50" spans="8:13" x14ac:dyDescent="0.2">
      <c r="H50" s="204" t="s">
        <v>468</v>
      </c>
      <c r="I50" s="204">
        <v>5412446087.9700003</v>
      </c>
      <c r="J50" s="204">
        <v>414793738.17000002</v>
      </c>
      <c r="K50" s="204">
        <v>439826523.31</v>
      </c>
      <c r="L50" s="204">
        <v>17659838486.330002</v>
      </c>
      <c r="M50" s="113">
        <v>23926904835.779999</v>
      </c>
    </row>
    <row r="51" spans="8:13" x14ac:dyDescent="0.2">
      <c r="H51" s="204" t="s">
        <v>469</v>
      </c>
      <c r="I51" s="78">
        <v>5056309814.6400003</v>
      </c>
      <c r="J51" s="78">
        <v>411568136.07999998</v>
      </c>
      <c r="K51" s="78">
        <v>389170180.24000001</v>
      </c>
      <c r="L51" s="78">
        <v>17195767133.700001</v>
      </c>
      <c r="M51" s="78">
        <v>23052815264.66</v>
      </c>
    </row>
    <row r="52" spans="8:13" x14ac:dyDescent="0.2">
      <c r="H52" s="204" t="s">
        <v>470</v>
      </c>
      <c r="I52" s="248">
        <v>5151594690.5</v>
      </c>
      <c r="J52" s="248">
        <v>407789395.55000001</v>
      </c>
      <c r="K52" s="248">
        <v>373121823.76999998</v>
      </c>
      <c r="L52" s="248">
        <v>18343074962.139999</v>
      </c>
      <c r="M52" s="113">
        <v>24275580871.959999</v>
      </c>
    </row>
    <row r="53" spans="8:13" x14ac:dyDescent="0.2">
      <c r="H53" s="204" t="s">
        <v>471</v>
      </c>
      <c r="M53" s="113"/>
    </row>
    <row r="54" spans="8:13" x14ac:dyDescent="0.2">
      <c r="H54" s="245" t="s">
        <v>472</v>
      </c>
      <c r="M54" s="113"/>
    </row>
    <row r="55" spans="8:13" x14ac:dyDescent="0.2">
      <c r="H55" s="245" t="s">
        <v>490</v>
      </c>
      <c r="M55" s="113"/>
    </row>
    <row r="56" spans="8:13" x14ac:dyDescent="0.2">
      <c r="H56" s="245" t="s">
        <v>474</v>
      </c>
      <c r="M56" s="113"/>
    </row>
    <row r="57" spans="8:13" x14ac:dyDescent="0.2">
      <c r="H57" s="245" t="s">
        <v>475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335DD9-B13C-4C82-8837-ACBD28AFF56F}"/>
</file>

<file path=customXml/itemProps2.xml><?xml version="1.0" encoding="utf-8"?>
<ds:datastoreItem xmlns:ds="http://schemas.openxmlformats.org/officeDocument/2006/customXml" ds:itemID="{693C35FD-1B0F-401D-A263-5AC3E788E71C}"/>
</file>

<file path=customXml/itemProps3.xml><?xml version="1.0" encoding="utf-8"?>
<ds:datastoreItem xmlns:ds="http://schemas.openxmlformats.org/officeDocument/2006/customXml" ds:itemID="{5FED5AE6-C5B5-4469-AD5A-048CBE4BA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Hermina Pantner</cp:lastModifiedBy>
  <cp:lastPrinted>2015-07-02T08:27:42Z</cp:lastPrinted>
  <dcterms:created xsi:type="dcterms:W3CDTF">2004-08-02T10:44:45Z</dcterms:created>
  <dcterms:modified xsi:type="dcterms:W3CDTF">2015-08-03T13:40:06Z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