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sec'!$A$1:$E$45</definedName>
    <definedName name="_xlnm.Print_Area" localSheetId="24">'VP, Securities'!$A$1:$I$130</definedName>
  </definedNames>
  <calcPr calcId="171027"/>
</workbook>
</file>

<file path=xl/calcChain.xml><?xml version="1.0" encoding="utf-8"?>
<calcChain xmlns="http://schemas.openxmlformats.org/spreadsheetml/2006/main">
  <c r="G14" i="186" l="1"/>
  <c r="I42" i="186" l="1"/>
  <c r="J42" i="186"/>
  <c r="K42" i="186"/>
  <c r="L42" i="186"/>
  <c r="K44" i="30"/>
  <c r="L44" i="30"/>
  <c r="M44" i="30"/>
  <c r="N44" i="30"/>
  <c r="O44" i="30"/>
  <c r="P44" i="30"/>
  <c r="B15" i="188" l="1"/>
  <c r="B17" i="188" s="1"/>
  <c r="B18" i="188" s="1"/>
  <c r="H130" i="187"/>
  <c r="G130" i="187"/>
  <c r="F130" i="187"/>
  <c r="H121" i="187"/>
  <c r="G121" i="187"/>
  <c r="F121" i="187"/>
  <c r="I102" i="187"/>
  <c r="H102" i="187"/>
  <c r="G102" i="187"/>
  <c r="F102" i="187"/>
  <c r="I57" i="187"/>
  <c r="H57" i="187"/>
  <c r="G57" i="187"/>
  <c r="F57" i="187"/>
  <c r="I29" i="187"/>
  <c r="H29" i="187"/>
  <c r="G29" i="187"/>
  <c r="F29" i="187"/>
  <c r="I15" i="187"/>
  <c r="H15" i="187"/>
  <c r="G15" i="187"/>
  <c r="F15" i="187"/>
  <c r="L41" i="186"/>
  <c r="K41" i="186"/>
  <c r="J41" i="186"/>
  <c r="I41" i="186"/>
  <c r="L40" i="186"/>
  <c r="K40" i="186"/>
  <c r="J40" i="186"/>
  <c r="I40" i="186"/>
  <c r="L39" i="186"/>
  <c r="K39" i="186"/>
  <c r="J39" i="186"/>
  <c r="I39" i="186"/>
  <c r="L38" i="186"/>
  <c r="K38" i="186"/>
  <c r="J38" i="186"/>
  <c r="I38" i="186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P43" i="30"/>
  <c r="O43" i="30"/>
  <c r="N43" i="30"/>
  <c r="M43" i="30"/>
  <c r="L43" i="30"/>
  <c r="K43" i="30"/>
  <c r="P42" i="30"/>
  <c r="O42" i="30"/>
  <c r="N42" i="30"/>
  <c r="M42" i="30"/>
  <c r="L42" i="30"/>
  <c r="K42" i="30"/>
  <c r="P41" i="30"/>
  <c r="O41" i="30"/>
  <c r="N41" i="30"/>
  <c r="M41" i="30"/>
  <c r="L41" i="30"/>
  <c r="K41" i="30"/>
  <c r="P40" i="30"/>
  <c r="O40" i="30"/>
  <c r="N40" i="30"/>
  <c r="M40" i="30"/>
  <c r="L40" i="30"/>
  <c r="K40" i="30"/>
  <c r="P39" i="30"/>
  <c r="O39" i="30"/>
  <c r="N39" i="30"/>
  <c r="M39" i="30"/>
  <c r="L39" i="30"/>
  <c r="K39" i="30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G18" i="30"/>
  <c r="F18" i="30"/>
  <c r="E18" i="30"/>
  <c r="D18" i="30"/>
  <c r="C18" i="30"/>
  <c r="B18" i="30"/>
  <c r="F132" i="187" l="1"/>
  <c r="F133" i="187" s="1"/>
</calcChain>
</file>

<file path=xl/sharedStrings.xml><?xml version="1.0" encoding="utf-8"?>
<sst xmlns="http://schemas.openxmlformats.org/spreadsheetml/2006/main" count="873" uniqueCount="550">
  <si>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</si>
  <si>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</si>
  <si>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</si>
  <si>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</si>
  <si>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</si>
  <si>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</si>
  <si>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</si>
  <si>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</si>
  <si>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</si>
  <si>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</si>
  <si>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</si>
  <si>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</si>
  <si>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</si>
  <si>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</si>
  <si>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</si>
  <si>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</si>
  <si>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</si>
  <si>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</si>
  <si>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</si>
  <si>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</si>
  <si>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</si>
  <si>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</si>
  <si>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</si>
  <si>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</si>
  <si>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</si>
  <si>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</si>
  <si>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</si>
  <si>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</si>
  <si>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</si>
  <si>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</si>
  <si>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</si>
  <si>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</si>
  <si>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</si>
  <si>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</si>
  <si>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</si>
  <si>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</si>
  <si>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</si>
  <si>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</si>
  <si>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</si>
  <si>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</si>
  <si>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</si>
  <si>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</si>
  <si>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</si>
  <si>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</si>
  <si>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</si>
  <si>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</si>
  <si>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</si>
  <si>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</si>
  <si>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</si>
  <si>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</si>
  <si>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</si>
  <si>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</si>
  <si>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</si>
  <si>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</si>
  <si>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</si>
  <si>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</si>
  <si>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</si>
  <si>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</si>
  <si>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</si>
  <si>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</si>
  <si>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</si>
  <si>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</si>
  <si>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</si>
  <si>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</si>
  <si>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</si>
  <si>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</si>
  <si>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</si>
  <si>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</si>
  <si>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</si>
  <si>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</si>
  <si>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</si>
  <si>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</si>
  <si>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</si>
  <si>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</si>
  <si>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</si>
  <si>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</si>
  <si>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</si>
  <si>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</si>
  <si>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</si>
  <si>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</si>
  <si>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</si>
  <si>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</si>
  <si>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</si>
  <si>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</si>
  <si>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</si>
  <si>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</si>
  <si>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</si>
  <si>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</si>
  <si>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</si>
  <si>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</si>
  <si>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</si>
  <si>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</si>
  <si>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</si>
  <si>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</si>
  <si>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</si>
  <si>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</si>
  <si>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</si>
  <si>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</si>
  <si>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</si>
  <si>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</si>
  <si>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</si>
  <si>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</si>
  <si>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</si>
  <si>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</si>
  <si>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</si>
  <si>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</si>
  <si>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</si>
  <si>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</si>
  <si>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</si>
  <si>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</si>
  <si>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</si>
  <si>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</si>
  <si>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</si>
  <si>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</si>
  <si>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</si>
  <si>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</si>
  <si>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</si>
  <si>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</si>
  <si>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</si>
  <si>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</si>
  <si>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</si>
  <si>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</si>
  <si>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</si>
  <si>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</si>
  <si>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</si>
  <si>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</si>
  <si>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</si>
  <si>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</si>
  <si>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</si>
  <si>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</si>
  <si>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</si>
  <si>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</si>
  <si>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</si>
  <si>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</si>
  <si>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</si>
  <si>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</si>
  <si>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</si>
  <si>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</si>
  <si>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</si>
  <si>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</si>
  <si>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</si>
  <si>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</si>
  <si>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</si>
  <si>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</si>
  <si>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</si>
  <si>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</si>
  <si>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</si>
  <si>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</si>
  <si>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</si>
  <si>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</si>
  <si>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</si>
  <si>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</si>
  <si>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</si>
  <si>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</si>
  <si>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</si>
  <si>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</si>
  <si>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</si>
  <si>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</si>
  <si>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</si>
  <si>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</si>
  <si>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</si>
  <si>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</si>
  <si>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</si>
  <si>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</si>
  <si>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</si>
  <si>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</si>
  <si>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</si>
  <si>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</si>
  <si>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</si>
  <si>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</si>
  <si>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</si>
  <si>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</si>
  <si>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</si>
  <si>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</si>
  <si>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</si>
  <si>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</si>
  <si>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</si>
  <si>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</si>
  <si>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</si>
  <si>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</si>
  <si>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</si>
  <si>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</si>
  <si>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</si>
  <si>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</si>
  <si>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</si>
  <si>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</si>
  <si>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</si>
  <si>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</si>
  <si>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</si>
  <si>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</si>
  <si>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</si>
  <si>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</si>
  <si>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</si>
  <si>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</si>
  <si>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</si>
  <si>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</si>
  <si>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</si>
  <si>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</si>
  <si>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</si>
  <si>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</si>
  <si>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</si>
  <si>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</si>
  <si>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</si>
  <si>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</si>
  <si>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</si>
  <si>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</si>
  <si>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</si>
  <si>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</si>
  <si>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</si>
  <si>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</si>
  <si>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</si>
  <si>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</si>
  <si>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</si>
  <si>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</si>
  <si>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</si>
  <si>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</si>
  <si>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</si>
  <si>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</si>
  <si>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</si>
  <si>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</si>
  <si>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</si>
  <si>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</si>
  <si>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</si>
  <si>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</si>
  <si>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</si>
  <si>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</si>
  <si>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</si>
  <si>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</si>
  <si>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</si>
  <si>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</si>
  <si>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</si>
  <si>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</si>
  <si>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</si>
  <si>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</si>
  <si>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</si>
  <si>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</si>
  <si>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</si>
  <si>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</si>
  <si>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</si>
  <si>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</si>
  <si>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</si>
  <si>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</si>
  <si>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</si>
  <si>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</si>
  <si>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</si>
  <si>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</si>
  <si>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</si>
  <si>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</si>
  <si>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</si>
  <si>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</si>
  <si>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</si>
  <si>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</si>
  <si>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</si>
  <si>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</si>
  <si>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</si>
  <si>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</si>
  <si>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</si>
  <si>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</si>
  <si>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</si>
  <si>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</si>
  <si>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</si>
  <si>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</si>
  <si>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</si>
  <si>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</si>
  <si>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</si>
  <si>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</si>
  <si>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</si>
  <si>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</si>
  <si>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</si>
  <si>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</si>
  <si>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</si>
  <si>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</si>
  <si>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</si>
  <si>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</si>
  <si>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</si>
  <si>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</si>
  <si>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</si>
  <si>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</si>
  <si>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</si>
  <si>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</si>
  <si>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</si>
  <si>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</si>
  <si>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</si>
  <si>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</si>
  <si>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</si>
  <si>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</si>
  <si>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</si>
  <si>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</si>
  <si>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</si>
  <si>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</si>
  <si>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</si>
  <si>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</si>
  <si>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</si>
  <si>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</si>
  <si>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</si>
  <si>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</si>
  <si>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</si>
  <si>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</si>
  <si>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</si>
  <si>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</si>
  <si>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</si>
  <si>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</si>
  <si>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</si>
  <si>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</si>
  <si>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</si>
  <si>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</si>
  <si>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</si>
  <si>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</si>
  <si>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</si>
  <si>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</si>
  <si>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</si>
  <si>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</si>
  <si>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</si>
  <si>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</si>
  <si>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</si>
  <si>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</si>
  <si>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</si>
  <si>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</si>
  <si>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</si>
  <si>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</si>
  <si>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</si>
  <si>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</si>
  <si>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</si>
  <si>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</si>
  <si>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</si>
  <si>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</si>
  <si>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</si>
  <si>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</si>
  <si>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</si>
  <si>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</si>
  <si>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</si>
  <si>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</si>
  <si>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</si>
  <si>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</si>
  <si>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</si>
  <si>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</si>
  <si>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</si>
  <si>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</si>
  <si>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</si>
  <si>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</si>
  <si>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</si>
  <si>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</si>
  <si>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</si>
  <si>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</si>
  <si>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</si>
  <si>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</si>
  <si>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</si>
  <si>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</si>
  <si>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</si>
  <si>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</si>
  <si>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</si>
  <si>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</si>
  <si>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</si>
  <si>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</si>
  <si>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</si>
  <si>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</si>
  <si>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</si>
  <si>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</si>
  <si>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</si>
  <si>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</si>
  <si>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</si>
  <si>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</si>
  <si>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September
September
30.9.2016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</si>
  <si>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</si>
  <si>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</si>
  <si>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</si>
  <si>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</si>
  <si>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</si>
  <si>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</si>
  <si>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</si>
  <si>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</si>
  <si>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</si>
  <si>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</si>
  <si>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</si>
  <si>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</si>
  <si>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</si>
  <si>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</si>
  <si>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</si>
  <si>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</si>
  <si>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</si>
  <si>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</si>
  <si>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</si>
  <si>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</si>
  <si>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</si>
  <si>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</si>
  <si>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</si>
  <si>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</si>
  <si>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</si>
  <si>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</si>
  <si>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</si>
  <si>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</si>
  <si>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</si>
  <si>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</si>
  <si>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</si>
  <si>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</si>
  <si>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</si>
  <si>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</si>
  <si>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</si>
  <si>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</si>
  <si>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</si>
  <si>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</si>
  <si>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</si>
  <si>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</si>
  <si>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</si>
  <si>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</si>
  <si>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</si>
  <si>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</si>
  <si>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</si>
  <si>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</si>
  <si>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</si>
  <si>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</si>
  <si>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</si>
  <si>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</si>
  <si>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</si>
  <si>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</si>
  <si>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</si>
  <si>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</si>
  <si>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</si>
  <si>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</si>
  <si>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</si>
  <si>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</si>
  <si>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</si>
  <si>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</si>
  <si>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</si>
  <si>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</si>
  <si>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</si>
  <si>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</si>
  <si>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</si>
  <si>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</si>
  <si>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</si>
  <si>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</si>
  <si>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</si>
  <si>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</si>
  <si>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</si>
  <si>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</si>
  <si>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</si>
  <si>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</si>
  <si>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</si>
  <si>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</si>
  <si>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</si>
  <si>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</si>
  <si>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</si>
  <si>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</si>
  <si>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</si>
  <si>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</si>
  <si>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</si>
  <si>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</si>
  <si>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</si>
  <si>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</si>
  <si>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</si>
  <si>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</si>
  <si>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</si>
  <si>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</si>
  <si>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</si>
  <si>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</si>
  <si>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</si>
  <si>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</si>
  <si>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</si>
  <si>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</si>
  <si>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</si>
  <si>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</si>
  <si>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</si>
  <si>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</si>
  <si>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</si>
  <si>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</si>
  <si>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</si>
  <si>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</si>
  <si>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</si>
  <si>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</si>
  <si>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</si>
  <si>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</si>
  <si>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</si>
  <si>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</si>
  <si>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</si>
  <si>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</si>
  <si>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</si>
  <si>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</si>
  <si>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</si>
  <si>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</si>
  <si>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</si>
  <si>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</si>
  <si>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</si>
  <si>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</si>
  <si>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</si>
  <si>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</si>
  <si>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</si>
  <si>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</si>
  <si>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</si>
  <si>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</si>
  <si>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</si>
  <si>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</si>
  <si>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</si>
  <si>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</si>
  <si>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</si>
  <si>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</si>
  <si>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</si>
  <si>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</si>
  <si>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</si>
  <si>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</si>
  <si>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</si>
  <si>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</si>
  <si>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</si>
  <si>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</si>
  <si>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</si>
  <si>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</si>
  <si>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r>
      <t xml:space="preserve">Vrednostni papir
</t>
    </r>
    <r>
      <rPr>
        <sz val="10"/>
        <color rgb="FFFF9614"/>
        <rFont val="Arial"/>
        <family val="2"/>
        <charset val="238"/>
      </rPr>
      <t>Security</t>
    </r>
  </si>
  <si>
    <r>
      <t xml:space="preserve">Trgovalna koda
</t>
    </r>
    <r>
      <rPr>
        <sz val="10"/>
        <color rgb="FFFF9614"/>
        <rFont val="Arial"/>
        <family val="2"/>
        <charset val="238"/>
      </rPr>
      <t>Trading code</t>
    </r>
  </si>
  <si>
    <r>
      <t xml:space="preserve">Borzni promet        (v EUR)
</t>
    </r>
    <r>
      <rPr>
        <sz val="10"/>
        <color rgb="FFFF9614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</si>
  <si>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rgb="FFFF9614"/>
        <rFont val="Arial"/>
        <family val="2"/>
        <charset val="238"/>
      </rPr>
      <t>Volume</t>
    </r>
  </si>
  <si>
    <r>
      <t xml:space="preserve">Št. poslov
</t>
    </r>
    <r>
      <rPr>
        <sz val="10"/>
        <color rgb="FFFF9614"/>
        <rFont val="Arial"/>
        <family val="2"/>
        <charset val="238"/>
      </rPr>
      <t>Number of 
trades</t>
    </r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</si>
  <si>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</si>
  <si>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</si>
  <si>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</si>
  <si>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</si>
  <si>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</si>
  <si>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</si>
  <si>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</si>
  <si>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</si>
  <si>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</si>
  <si>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</si>
  <si>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</si>
  <si>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</si>
  <si>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</si>
  <si>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</si>
  <si>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r>
      <t xml:space="preserve">STATISTIKE LJUBLJANSKE BORZE
SEPTEMBER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SEPTEMBER 2016</t>
    </r>
  </si>
  <si>
    <r>
      <t xml:space="preserve">VELIKOST TRGA V SEPTEMBRU 2016
</t>
    </r>
    <r>
      <rPr>
        <i/>
        <sz val="10"/>
        <rFont val="Arial"/>
        <family val="2"/>
        <charset val="238"/>
      </rPr>
      <t>MARKET SIZE IN SEPTEMBER 2016</t>
    </r>
  </si>
  <si>
    <t>Število izdajateljev
Number of Issuers
30.9.2016</t>
  </si>
  <si>
    <t>Število izdaj
Number of issues
30.9.2016</t>
  </si>
  <si>
    <t>Tržna kapitalizacija       (v mio EUR)
Market capitalisation 
(in EURm)
30.9.2016</t>
  </si>
  <si>
    <r>
      <t xml:space="preserve">NAJPROMETNEJŠE DELNICE V SEPTEMBRU 2016
</t>
    </r>
    <r>
      <rPr>
        <i/>
        <sz val="10"/>
        <rFont val="Arial"/>
        <family val="2"/>
        <charset val="238"/>
      </rPr>
      <t>MOST TRADED SHARES IN SEPTEMBER 2016</t>
    </r>
  </si>
  <si>
    <r>
      <t xml:space="preserve">NAJPROMETNEJŠI DOLŽNIŠKI VP V SEPTEMBRU 2016
</t>
    </r>
    <r>
      <rPr>
        <i/>
        <sz val="10"/>
        <rFont val="Arial"/>
        <family val="2"/>
        <charset val="238"/>
      </rPr>
      <t>MOST TRADED DEBT SECURITIES IN SEPTEMBER 2016</t>
    </r>
  </si>
  <si>
    <t>DELNICE Z NAJVEČJO TRŽNO KAPITALIZACIJO NA DAN 30. 9. 2016
SHARES WITH THE HIGHEST MARKET CAPITALISATION AS AT 30 SEPTEMBER 2016</t>
  </si>
  <si>
    <t>Tečaj
(v EUR)
Price 
(in EUR)
30.9.2016</t>
  </si>
  <si>
    <t>Število vrednostnih papirjev
Number of securities
30.9.2016</t>
  </si>
  <si>
    <t>Tržna kapitalizacija 
(v EUR)
Market capitalisation
(in EUR)
30.9.2016</t>
  </si>
  <si>
    <r>
      <t xml:space="preserve">Trg delnic </t>
    </r>
    <r>
      <rPr>
        <b/>
        <sz val="10"/>
        <rFont val="Arial CE"/>
        <charset val="238"/>
      </rPr>
      <t xml:space="preserve">- Standardna kotacija - </t>
    </r>
    <r>
      <rPr>
        <sz val="10"/>
        <rFont val="Arial CE"/>
        <family val="2"/>
        <charset val="238"/>
      </rPr>
      <t xml:space="preserve">
Standard Market</t>
    </r>
  </si>
  <si>
    <t>DVANAJSTMESEČNE ZAKLADNE MENICE 72. IZDAJA</t>
  </si>
  <si>
    <t>DZ72</t>
  </si>
  <si>
    <t>SI0002501649</t>
  </si>
  <si>
    <t>ŠESTMESEČNE ZAKLADNE MENICE 90. IZDAJA</t>
  </si>
  <si>
    <t>SZ90</t>
  </si>
  <si>
    <t>SI0002501631</t>
  </si>
  <si>
    <t>TRIMESEČNE ZAKLADNE MENICE 161. IZDAJA</t>
  </si>
  <si>
    <t>TZ161</t>
  </si>
  <si>
    <t>SI0002501623</t>
  </si>
  <si>
    <t>ABANKA d.d., Ljubljana</t>
  </si>
  <si>
    <t xml:space="preserve"> Ostali Others</t>
  </si>
  <si>
    <t>Januar
January
31.1.2016</t>
  </si>
  <si>
    <t>April
April
29.4.2016</t>
  </si>
  <si>
    <t>Avgust
August
31.8.2016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</si>
</sst>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b/>
      <sz val="10"/>
      <color rgb="FFFF9614"/>
      <name val="Arial"/>
      <family val="2"/>
      <charset val="238"/>
    </font>
    <font>
      <sz val="10"/>
      <color rgb="FFFF9614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5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3" fontId="3" fillId="24" borderId="10" xfId="0" applyNumberFormat="1" applyFont="1" applyFill="1" applyBorder="1"/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14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3" fontId="3" fillId="24" borderId="23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1" applyNumberFormat="1" applyFont="1"/>
    <xf numFmtId="3" fontId="89" fillId="0" borderId="0" xfId="0" applyNumberFormat="1" applyFont="1" applyFill="1" applyBorder="1" applyAlignment="1">
      <alignment horizontal="center"/>
    </xf>
    <xf numFmtId="49" fontId="90" fillId="60" borderId="10" xfId="0" applyNumberFormat="1" applyFont="1" applyFill="1" applyBorder="1" applyAlignment="1">
      <alignment horizontal="left" wrapText="1"/>
    </xf>
    <xf numFmtId="49" fontId="90" fillId="60" borderId="10" xfId="0" applyNumberFormat="1" applyFont="1" applyFill="1" applyBorder="1" applyAlignment="1">
      <alignment horizontal="center" wrapText="1"/>
    </xf>
    <xf numFmtId="4" fontId="90" fillId="60" borderId="10" xfId="0" applyNumberFormat="1" applyFont="1" applyFill="1" applyBorder="1" applyAlignment="1">
      <alignment horizontal="center" wrapText="1"/>
    </xf>
    <xf numFmtId="3" fontId="90" fillId="60" borderId="10" xfId="0" applyNumberFormat="1" applyFont="1" applyFill="1" applyBorder="1" applyAlignment="1">
      <alignment horizontal="center" wrapText="1"/>
    </xf>
    <xf numFmtId="0" fontId="3" fillId="28" borderId="0" xfId="0" applyFont="1" applyFill="1"/>
    <xf numFmtId="0" fontId="92" fillId="0" borderId="0" xfId="0" applyFont="1"/>
    <xf numFmtId="14" fontId="93" fillId="28" borderId="0" xfId="0" applyNumberFormat="1" applyFont="1" applyFill="1" applyBorder="1" applyAlignment="1">
      <alignment horizontal="center" wrapText="1"/>
    </xf>
    <xf numFmtId="0" fontId="93" fillId="28" borderId="0" xfId="0" applyFont="1" applyFill="1" applyBorder="1" applyAlignment="1">
      <alignment horizontal="center" wrapText="1"/>
    </xf>
    <xf numFmtId="3" fontId="93" fillId="28" borderId="0" xfId="0" applyNumberFormat="1" applyFont="1" applyFill="1" applyBorder="1" applyAlignment="1">
      <alignment horizontal="center" wrapText="1"/>
    </xf>
    <xf numFmtId="14" fontId="92" fillId="0" borderId="0" xfId="0" applyNumberFormat="1" applyFont="1"/>
    <xf numFmtId="3" fontId="92" fillId="0" borderId="0" xfId="0" applyNumberFormat="1" applyFont="1"/>
    <xf numFmtId="0" fontId="92" fillId="28" borderId="0" xfId="0" applyFont="1" applyFill="1"/>
    <xf numFmtId="49" fontId="94" fillId="28" borderId="0" xfId="0" applyNumberFormat="1" applyFont="1" applyFill="1" applyBorder="1"/>
    <xf numFmtId="0" fontId="94" fillId="28" borderId="0" xfId="0" applyFont="1" applyFill="1" applyBorder="1"/>
    <xf numFmtId="0" fontId="95" fillId="28" borderId="0" xfId="0" applyFont="1" applyFill="1" applyBorder="1" applyAlignment="1">
      <alignment horizontal="center" wrapText="1"/>
    </xf>
    <xf numFmtId="0" fontId="94" fillId="28" borderId="0" xfId="0" applyFont="1" applyFill="1" applyBorder="1" applyAlignment="1">
      <alignment wrapText="1"/>
    </xf>
    <xf numFmtId="171" fontId="94" fillId="28" borderId="0" xfId="0" applyNumberFormat="1" applyFont="1" applyFill="1" applyBorder="1" applyAlignment="1">
      <alignment horizontal="right"/>
    </xf>
    <xf numFmtId="0" fontId="92" fillId="28" borderId="0" xfId="0" applyFont="1" applyFill="1" applyBorder="1" applyAlignment="1">
      <alignment wrapText="1"/>
    </xf>
    <xf numFmtId="0" fontId="92" fillId="28" borderId="0" xfId="0" applyFont="1" applyFill="1" applyBorder="1"/>
    <xf numFmtId="17" fontId="92" fillId="28" borderId="0" xfId="0" quotePrefix="1" applyNumberFormat="1" applyFont="1" applyFill="1"/>
    <xf numFmtId="0" fontId="92" fillId="28" borderId="0" xfId="0" quotePrefix="1" applyFont="1" applyFill="1"/>
    <xf numFmtId="0" fontId="96" fillId="28" borderId="0" xfId="0" applyFont="1" applyFill="1" applyBorder="1"/>
    <xf numFmtId="0" fontId="96" fillId="28" borderId="0" xfId="0" applyFont="1" applyFill="1" applyBorder="1" applyAlignment="1">
      <alignment horizontal="left" wrapText="1"/>
    </xf>
    <xf numFmtId="171" fontId="92" fillId="28" borderId="0" xfId="0" applyNumberFormat="1" applyFont="1" applyFill="1" applyBorder="1"/>
    <xf numFmtId="3" fontId="92" fillId="28" borderId="0" xfId="0" applyNumberFormat="1" applyFont="1" applyFill="1" applyBorder="1"/>
    <xf numFmtId="3" fontId="92" fillId="28" borderId="0" xfId="0" applyNumberFormat="1" applyFont="1" applyFill="1"/>
    <xf numFmtId="17" fontId="92" fillId="28" borderId="0" xfId="0" quotePrefix="1" applyNumberFormat="1" applyFont="1" applyFill="1" applyBorder="1"/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5" fillId="28" borderId="0" xfId="0" applyFont="1" applyFill="1" applyBorder="1" applyAlignment="1">
      <alignment horizontal="center" wrapText="1"/>
    </xf>
    <xf numFmtId="0" fontId="95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4760"/>
        <c:axId val="572810448"/>
      </c:lineChart>
      <c:catAx>
        <c:axId val="5728147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04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728104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4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  <c:pt idx="7">
                  <c:v>18.90829338</c:v>
                </c:pt>
                <c:pt idx="8">
                  <c:v>30.894607989999997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  <c:pt idx="7">
                  <c:v>0.24998114000000002</c:v>
                </c:pt>
                <c:pt idx="8">
                  <c:v>0.31649043999999998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  <c:pt idx="7">
                  <c:v>0.65078033999999996</c:v>
                </c:pt>
                <c:pt idx="8">
                  <c:v>1.8923911299999998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  <c:pt idx="7">
                  <c:v>0.51372256999999999</c:v>
                </c:pt>
                <c:pt idx="8">
                  <c:v>0.23865467000000001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380952"/>
        <c:axId val="327041288"/>
      </c:barChart>
      <c:catAx>
        <c:axId val="3953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327041288"/>
        <c:crosses val="autoZero"/>
        <c:auto val="1"/>
        <c:lblAlgn val="ctr"/>
        <c:lblOffset val="100"/>
        <c:noMultiLvlLbl val="0"/>
      </c:catAx>
      <c:valAx>
        <c:axId val="32704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395380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  <c:pt idx="7">
                  <c:v>4718.9688432799994</c:v>
                </c:pt>
                <c:pt idx="8">
                  <c:v>4847.1648808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  <c:pt idx="7">
                  <c:v>141.07511393999999</c:v>
                </c:pt>
                <c:pt idx="8">
                  <c:v>144.38161344999997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  <c:pt idx="7">
                  <c:v>223.95416774</c:v>
                </c:pt>
                <c:pt idx="8">
                  <c:v>249.01180558999999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  <c:pt idx="7">
                  <c:v>20491.302884860001</c:v>
                </c:pt>
                <c:pt idx="8">
                  <c:v>20175.491583679999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123664"/>
        <c:axId val="571119352"/>
      </c:barChart>
      <c:dateAx>
        <c:axId val="5711236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571119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11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57112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809272"/>
        <c:axId val="572809664"/>
      </c:barChart>
      <c:catAx>
        <c:axId val="57280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09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812800"/>
        <c:axId val="397230128"/>
      </c:lineChart>
      <c:catAx>
        <c:axId val="57281280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1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72301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281280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5224"/>
        <c:axId val="397236400"/>
      </c:barChart>
      <c:catAx>
        <c:axId val="397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64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52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33656"/>
        <c:axId val="327039328"/>
      </c:lineChart>
      <c:catAx>
        <c:axId val="397233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393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3270393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3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42464"/>
        <c:axId val="327042856"/>
      </c:barChart>
      <c:catAx>
        <c:axId val="3270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04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391648"/>
        <c:axId val="399394392"/>
      </c:lineChart>
      <c:catAx>
        <c:axId val="3993916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43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3993943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939164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0912"/>
        <c:axId val="397232480"/>
      </c:barChart>
      <c:catAx>
        <c:axId val="397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3248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972309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page'!$I$37:$I$58</c:f>
              <c:numCache>
                <c:formatCode>m/d/yyyy</c:formatCode>
                <c:ptCount val="22"/>
                <c:pt idx="0">
                  <c:v>42614</c:v>
                </c:pt>
                <c:pt idx="1">
                  <c:v>42615</c:v>
                </c:pt>
                <c:pt idx="2">
                  <c:v>42618</c:v>
                </c:pt>
                <c:pt idx="3">
                  <c:v>42619</c:v>
                </c:pt>
                <c:pt idx="4">
                  <c:v>42620</c:v>
                </c:pt>
                <c:pt idx="5">
                  <c:v>42621</c:v>
                </c:pt>
                <c:pt idx="6">
                  <c:v>42622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42639</c:v>
                </c:pt>
                <c:pt idx="18">
                  <c:v>42640</c:v>
                </c:pt>
                <c:pt idx="19">
                  <c:v>42641</c:v>
                </c:pt>
                <c:pt idx="20">
                  <c:v>42642</c:v>
                </c:pt>
                <c:pt idx="21">
                  <c:v>42643</c:v>
                </c:pt>
              </c:numCache>
            </c:numRef>
          </c:cat>
          <c:val>
            <c:numRef>
              <c:f>'1. stran,1 page'!$K$37:$K$58</c:f>
              <c:numCache>
                <c:formatCode>General</c:formatCode>
                <c:ptCount val="22"/>
                <c:pt idx="0" formatCode="#,##0">
                  <c:v>1089</c:v>
                </c:pt>
                <c:pt idx="1">
                  <c:v>948</c:v>
                </c:pt>
                <c:pt idx="2">
                  <c:v>1677</c:v>
                </c:pt>
                <c:pt idx="3" formatCode="#,##0">
                  <c:v>1014</c:v>
                </c:pt>
                <c:pt idx="4">
                  <c:v>437</c:v>
                </c:pt>
                <c:pt idx="5" formatCode="#,##0">
                  <c:v>747</c:v>
                </c:pt>
                <c:pt idx="6">
                  <c:v>1423</c:v>
                </c:pt>
                <c:pt idx="7">
                  <c:v>879</c:v>
                </c:pt>
                <c:pt idx="8" formatCode="#,##0">
                  <c:v>1243</c:v>
                </c:pt>
                <c:pt idx="9">
                  <c:v>884</c:v>
                </c:pt>
                <c:pt idx="10" formatCode="#,##0">
                  <c:v>1418</c:v>
                </c:pt>
                <c:pt idx="11">
                  <c:v>1315</c:v>
                </c:pt>
                <c:pt idx="12" formatCode="#,##0">
                  <c:v>1582</c:v>
                </c:pt>
                <c:pt idx="13">
                  <c:v>1232</c:v>
                </c:pt>
                <c:pt idx="14">
                  <c:v>1378</c:v>
                </c:pt>
                <c:pt idx="15" formatCode="#,##0">
                  <c:v>1936</c:v>
                </c:pt>
                <c:pt idx="16">
                  <c:v>1831</c:v>
                </c:pt>
                <c:pt idx="17">
                  <c:v>2549</c:v>
                </c:pt>
                <c:pt idx="18">
                  <c:v>2077</c:v>
                </c:pt>
                <c:pt idx="19">
                  <c:v>2128</c:v>
                </c:pt>
                <c:pt idx="20">
                  <c:v>3252</c:v>
                </c:pt>
                <c:pt idx="21">
                  <c:v>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33264"/>
        <c:axId val="16433916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page'!$J$37:$J$58</c:f>
              <c:numCache>
                <c:formatCode>General</c:formatCode>
                <c:ptCount val="22"/>
                <c:pt idx="0">
                  <c:v>732.55</c:v>
                </c:pt>
                <c:pt idx="1">
                  <c:v>733.58</c:v>
                </c:pt>
                <c:pt idx="2">
                  <c:v>734.49</c:v>
                </c:pt>
                <c:pt idx="3">
                  <c:v>732.59</c:v>
                </c:pt>
                <c:pt idx="4">
                  <c:v>732.85</c:v>
                </c:pt>
                <c:pt idx="5">
                  <c:v>730.56</c:v>
                </c:pt>
                <c:pt idx="6">
                  <c:v>737.3</c:v>
                </c:pt>
                <c:pt idx="7">
                  <c:v>732.42</c:v>
                </c:pt>
                <c:pt idx="8">
                  <c:v>735.64</c:v>
                </c:pt>
                <c:pt idx="9">
                  <c:v>735.74</c:v>
                </c:pt>
                <c:pt idx="10">
                  <c:v>736.2</c:v>
                </c:pt>
                <c:pt idx="11">
                  <c:v>740.12</c:v>
                </c:pt>
                <c:pt idx="12">
                  <c:v>743.6</c:v>
                </c:pt>
                <c:pt idx="13">
                  <c:v>746.58</c:v>
                </c:pt>
                <c:pt idx="14">
                  <c:v>741.55</c:v>
                </c:pt>
                <c:pt idx="15">
                  <c:v>745.58</c:v>
                </c:pt>
                <c:pt idx="16">
                  <c:v>744.56</c:v>
                </c:pt>
                <c:pt idx="17">
                  <c:v>742.21</c:v>
                </c:pt>
                <c:pt idx="18">
                  <c:v>735.12</c:v>
                </c:pt>
                <c:pt idx="19">
                  <c:v>743.36</c:v>
                </c:pt>
                <c:pt idx="20">
                  <c:v>742.52</c:v>
                </c:pt>
                <c:pt idx="21">
                  <c:v>741.71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1128"/>
        <c:axId val="164340344"/>
      </c:lineChart>
      <c:catAx>
        <c:axId val="39723326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433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339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397233264"/>
        <c:crosses val="autoZero"/>
        <c:crossBetween val="between"/>
      </c:valAx>
      <c:catAx>
        <c:axId val="164341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4340344"/>
        <c:crosses val="autoZero"/>
        <c:auto val="0"/>
        <c:lblAlgn val="ctr"/>
        <c:lblOffset val="100"/>
        <c:noMultiLvlLbl val="0"/>
      </c:catAx>
      <c:valAx>
        <c:axId val="164340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4341128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0.42762</cdr:x>
      <cdr:y>0.09394</cdr:y>
    </cdr:from>
    <cdr:to>
      <cdr:x>0.56001</cdr:x>
      <cdr:y>0.21032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50723" y="289007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4"/>
  <sheetViews>
    <sheetView showGridLines="0" zoomScaleNormal="100" zoomScaleSheetLayoutView="80" workbookViewId="0">
      <selection activeCell="G57" sqref="G57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6" customWidth="1"/>
    <col min="10" max="10" width="9.140625" style="156"/>
    <col min="11" max="11" width="9.5703125" style="156" bestFit="1" customWidth="1"/>
  </cols>
  <sheetData>
    <row r="5" spans="1:15" ht="75.75" customHeight="1" x14ac:dyDescent="0.25">
      <c r="A5" s="255" t="s">
        <v>524</v>
      </c>
      <c r="B5" s="255"/>
      <c r="C5" s="255"/>
      <c r="D5" s="255"/>
      <c r="E5" s="255"/>
      <c r="F5" s="255"/>
      <c r="G5" s="255"/>
      <c r="H5" s="54"/>
      <c r="I5" s="155"/>
    </row>
    <row r="6" spans="1:15" x14ac:dyDescent="0.2">
      <c r="H6" s="55"/>
      <c r="I6" s="157"/>
    </row>
    <row r="7" spans="1:15" x14ac:dyDescent="0.2">
      <c r="I7" s="157"/>
    </row>
    <row r="8" spans="1:15" ht="25.5" customHeight="1" x14ac:dyDescent="0.25">
      <c r="A8" s="254" t="s">
        <v>525</v>
      </c>
      <c r="B8" s="254"/>
      <c r="C8" s="254"/>
      <c r="D8" s="254"/>
      <c r="E8" s="254"/>
      <c r="F8" s="254"/>
      <c r="G8" s="254"/>
      <c r="H8" s="7"/>
      <c r="I8" s="157"/>
    </row>
    <row r="9" spans="1:15" ht="95.25" customHeight="1" x14ac:dyDescent="0.2">
      <c r="A9" s="181" t="s">
        <v>367</v>
      </c>
      <c r="B9" s="182" t="s">
        <v>526</v>
      </c>
      <c r="C9" s="182" t="s">
        <v>527</v>
      </c>
      <c r="D9" s="182" t="s">
        <v>528</v>
      </c>
      <c r="E9" s="182" t="s">
        <v>368</v>
      </c>
      <c r="F9" s="183" t="s">
        <v>369</v>
      </c>
      <c r="G9" s="169"/>
    </row>
    <row r="10" spans="1:15" ht="29.25" customHeight="1" x14ac:dyDescent="0.2">
      <c r="A10" s="71" t="s">
        <v>84</v>
      </c>
      <c r="B10" s="72">
        <v>40</v>
      </c>
      <c r="C10" s="72">
        <v>41</v>
      </c>
      <c r="D10" s="72">
        <v>5241</v>
      </c>
      <c r="E10" s="72">
        <v>33103489.559999999</v>
      </c>
      <c r="F10" s="172">
        <v>8938</v>
      </c>
      <c r="G10" s="170"/>
      <c r="H10" s="56"/>
      <c r="L10" s="56"/>
      <c r="M10" s="56"/>
      <c r="N10" s="56"/>
      <c r="O10" s="56"/>
    </row>
    <row r="11" spans="1:15" ht="29.25" customHeight="1" x14ac:dyDescent="0.2">
      <c r="A11" s="175" t="s">
        <v>85</v>
      </c>
      <c r="B11" s="70">
        <v>9</v>
      </c>
      <c r="C11" s="70">
        <v>9</v>
      </c>
      <c r="D11" s="70">
        <v>4847</v>
      </c>
      <c r="E11" s="70">
        <v>30894607.989999998</v>
      </c>
      <c r="F11" s="176">
        <v>6830</v>
      </c>
      <c r="G11" s="170"/>
      <c r="H11" s="56"/>
      <c r="L11" s="56"/>
      <c r="M11" s="56"/>
      <c r="N11" s="56"/>
      <c r="O11" s="56"/>
    </row>
    <row r="12" spans="1:15" ht="26.25" customHeight="1" x14ac:dyDescent="0.2">
      <c r="A12" s="177" t="s">
        <v>86</v>
      </c>
      <c r="B12" s="69">
        <v>9</v>
      </c>
      <c r="C12" s="69">
        <v>9</v>
      </c>
      <c r="D12" s="69">
        <v>144</v>
      </c>
      <c r="E12" s="69">
        <v>316490.44</v>
      </c>
      <c r="F12" s="178">
        <v>150</v>
      </c>
      <c r="G12" s="170"/>
      <c r="H12" s="56"/>
      <c r="L12" s="56"/>
      <c r="M12" s="56"/>
      <c r="N12" s="56"/>
      <c r="O12" s="56"/>
    </row>
    <row r="13" spans="1:15" ht="26.25" customHeight="1" x14ac:dyDescent="0.2">
      <c r="A13" s="175" t="s">
        <v>87</v>
      </c>
      <c r="B13" s="70">
        <v>22</v>
      </c>
      <c r="C13" s="70">
        <v>23</v>
      </c>
      <c r="D13" s="70">
        <v>249</v>
      </c>
      <c r="E13" s="70">
        <v>1892391.13</v>
      </c>
      <c r="F13" s="176">
        <v>1958</v>
      </c>
      <c r="G13" s="170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16</v>
      </c>
      <c r="C14" s="69">
        <v>37</v>
      </c>
      <c r="D14" s="69">
        <v>20175</v>
      </c>
      <c r="E14" s="72">
        <v>238654.67</v>
      </c>
      <c r="F14" s="172">
        <v>421</v>
      </c>
      <c r="G14" s="170"/>
      <c r="H14" s="56"/>
      <c r="L14" s="56"/>
      <c r="M14" s="56"/>
      <c r="N14" s="56"/>
      <c r="O14" s="56"/>
    </row>
    <row r="15" spans="1:15" ht="27" customHeight="1" x14ac:dyDescent="0.2">
      <c r="A15" s="175" t="s">
        <v>89</v>
      </c>
      <c r="B15" s="70">
        <v>1</v>
      </c>
      <c r="C15" s="70">
        <v>13</v>
      </c>
      <c r="D15" s="70"/>
      <c r="E15" s="70">
        <v>0</v>
      </c>
      <c r="F15" s="176">
        <v>0</v>
      </c>
      <c r="G15" s="170"/>
      <c r="H15" s="56"/>
      <c r="L15" s="56"/>
      <c r="M15" s="56"/>
      <c r="N15" s="56"/>
      <c r="O15" s="56"/>
    </row>
    <row r="16" spans="1:15" ht="27" customHeight="1" x14ac:dyDescent="0.2">
      <c r="A16" s="177" t="s">
        <v>90</v>
      </c>
      <c r="B16" s="69">
        <v>4</v>
      </c>
      <c r="C16" s="69">
        <v>5</v>
      </c>
      <c r="D16" s="69"/>
      <c r="E16" s="69">
        <v>0</v>
      </c>
      <c r="F16" s="178">
        <v>0</v>
      </c>
      <c r="G16" s="170"/>
    </row>
    <row r="17" spans="1:13" ht="25.5" customHeight="1" x14ac:dyDescent="0.2">
      <c r="A17" s="181" t="s">
        <v>370</v>
      </c>
      <c r="B17" s="184">
        <v>47</v>
      </c>
      <c r="C17" s="184">
        <v>78</v>
      </c>
      <c r="D17" s="184">
        <v>25416</v>
      </c>
      <c r="E17" s="184">
        <v>33342144.23</v>
      </c>
      <c r="F17" s="185">
        <v>9359</v>
      </c>
      <c r="G17" s="171"/>
    </row>
    <row r="18" spans="1:13" x14ac:dyDescent="0.2">
      <c r="I18" s="157"/>
    </row>
    <row r="19" spans="1:13" ht="24" customHeight="1" x14ac:dyDescent="0.25">
      <c r="A19" s="254" t="s">
        <v>56</v>
      </c>
      <c r="B19" s="254"/>
      <c r="C19" s="254"/>
      <c r="D19" s="254"/>
      <c r="E19" s="254"/>
      <c r="F19" s="254"/>
      <c r="G19" s="254"/>
      <c r="H19" s="7"/>
      <c r="I19" s="158"/>
    </row>
    <row r="20" spans="1:13" ht="39.75" customHeight="1" x14ac:dyDescent="0.25">
      <c r="A20" s="181" t="s">
        <v>503</v>
      </c>
      <c r="B20" s="182" t="s">
        <v>371</v>
      </c>
      <c r="C20" s="182" t="s">
        <v>372</v>
      </c>
      <c r="D20" s="182" t="s">
        <v>373</v>
      </c>
      <c r="E20" s="182" t="s">
        <v>372</v>
      </c>
      <c r="F20" s="182" t="s">
        <v>374</v>
      </c>
      <c r="G20" s="182" t="s">
        <v>375</v>
      </c>
      <c r="H20" s="7"/>
    </row>
    <row r="21" spans="1:13" ht="29.25" customHeight="1" x14ac:dyDescent="0.25">
      <c r="A21" s="59" t="s">
        <v>60</v>
      </c>
      <c r="B21" s="73">
        <v>705.18</v>
      </c>
      <c r="C21" s="74">
        <v>42373</v>
      </c>
      <c r="D21" s="73">
        <v>664.4</v>
      </c>
      <c r="E21" s="74">
        <v>42390</v>
      </c>
      <c r="F21" s="73">
        <v>688.77</v>
      </c>
      <c r="G21" s="75">
        <v>-1.06E-2</v>
      </c>
      <c r="H21" s="7"/>
    </row>
    <row r="22" spans="1:13" ht="26.25" x14ac:dyDescent="0.25">
      <c r="A22" s="61" t="s">
        <v>61</v>
      </c>
      <c r="B22" s="78">
        <v>686.36</v>
      </c>
      <c r="C22" s="76">
        <v>42429</v>
      </c>
      <c r="D22" s="78">
        <v>667.6</v>
      </c>
      <c r="E22" s="76">
        <v>42412</v>
      </c>
      <c r="F22" s="78">
        <v>686.36</v>
      </c>
      <c r="G22" s="77">
        <v>-3.5000000000000001E-3</v>
      </c>
      <c r="H22" s="7"/>
    </row>
    <row r="23" spans="1:13" ht="26.25" x14ac:dyDescent="0.25">
      <c r="A23" s="59" t="s">
        <v>62</v>
      </c>
      <c r="B23" s="73">
        <v>726.31</v>
      </c>
      <c r="C23" s="74">
        <v>42460</v>
      </c>
      <c r="D23" s="73">
        <v>682.76</v>
      </c>
      <c r="E23" s="74">
        <v>42430</v>
      </c>
      <c r="F23" s="73">
        <v>726.31</v>
      </c>
      <c r="G23" s="75">
        <v>5.8200000000000002E-2</v>
      </c>
      <c r="H23" s="7"/>
    </row>
    <row r="24" spans="1:13" ht="26.25" x14ac:dyDescent="0.25">
      <c r="A24" s="61" t="s">
        <v>63</v>
      </c>
      <c r="B24" s="78">
        <v>723.69</v>
      </c>
      <c r="C24" s="76">
        <v>42466</v>
      </c>
      <c r="D24" s="78">
        <v>710.7</v>
      </c>
      <c r="E24" s="76">
        <v>42485</v>
      </c>
      <c r="F24" s="78">
        <v>711.83</v>
      </c>
      <c r="G24" s="77">
        <v>-1.9900000000000001E-2</v>
      </c>
      <c r="H24" s="7"/>
    </row>
    <row r="25" spans="1:13" ht="25.5" x14ac:dyDescent="0.2">
      <c r="A25" s="59" t="s">
        <v>64</v>
      </c>
      <c r="B25" s="73">
        <v>717.99</v>
      </c>
      <c r="C25" s="74">
        <v>42499</v>
      </c>
      <c r="D25" s="73">
        <v>703.66</v>
      </c>
      <c r="E25" s="74">
        <v>42516</v>
      </c>
      <c r="F25" s="73">
        <v>705.17</v>
      </c>
      <c r="G25" s="75">
        <v>-9.4000000000000004E-3</v>
      </c>
    </row>
    <row r="26" spans="1:13" ht="25.5" x14ac:dyDescent="0.2">
      <c r="A26" s="61" t="s">
        <v>65</v>
      </c>
      <c r="B26" s="78">
        <v>695.92</v>
      </c>
      <c r="C26" s="76">
        <v>42544</v>
      </c>
      <c r="D26" s="78">
        <v>677.56</v>
      </c>
      <c r="E26" s="76">
        <v>42548</v>
      </c>
      <c r="F26" s="78">
        <v>683.47</v>
      </c>
      <c r="G26" s="77">
        <v>-3.0800000000000001E-2</v>
      </c>
    </row>
    <row r="27" spans="1:13" ht="25.5" x14ac:dyDescent="0.2">
      <c r="A27" s="59" t="s">
        <v>66</v>
      </c>
      <c r="B27" s="73">
        <v>719.61</v>
      </c>
      <c r="C27" s="74">
        <v>42580</v>
      </c>
      <c r="D27" s="73">
        <v>686.71</v>
      </c>
      <c r="E27" s="74">
        <v>42555</v>
      </c>
      <c r="F27" s="73">
        <v>719.61</v>
      </c>
      <c r="G27" s="75">
        <v>5.2900000000000003E-2</v>
      </c>
    </row>
    <row r="28" spans="1:13" ht="25.5" x14ac:dyDescent="0.2">
      <c r="A28" s="61" t="s">
        <v>67</v>
      </c>
      <c r="B28" s="78">
        <v>735.58</v>
      </c>
      <c r="C28" s="76">
        <v>42612</v>
      </c>
      <c r="D28" s="78">
        <v>710.71</v>
      </c>
      <c r="E28" s="76">
        <v>42587</v>
      </c>
      <c r="F28" s="78">
        <v>720.45</v>
      </c>
      <c r="G28" s="77">
        <v>1.1999999999999999E-3</v>
      </c>
    </row>
    <row r="29" spans="1:13" ht="25.5" x14ac:dyDescent="0.2">
      <c r="A29" s="59" t="s">
        <v>68</v>
      </c>
      <c r="B29" s="73">
        <v>746.58</v>
      </c>
      <c r="C29" s="74">
        <v>42633</v>
      </c>
      <c r="D29" s="73">
        <v>730.56</v>
      </c>
      <c r="E29" s="74">
        <v>42621</v>
      </c>
      <c r="F29" s="73">
        <v>741.71</v>
      </c>
      <c r="G29" s="75">
        <v>2.9499999999999998E-2</v>
      </c>
    </row>
    <row r="30" spans="1:13" ht="25.5" x14ac:dyDescent="0.2">
      <c r="A30" s="61" t="s">
        <v>69</v>
      </c>
      <c r="B30" s="78"/>
      <c r="C30" s="76"/>
      <c r="D30" s="78"/>
      <c r="E30" s="76"/>
      <c r="F30" s="78"/>
      <c r="G30" s="77"/>
    </row>
    <row r="31" spans="1:13" ht="25.5" x14ac:dyDescent="0.2">
      <c r="A31" s="59" t="s">
        <v>70</v>
      </c>
      <c r="B31" s="73"/>
      <c r="C31" s="74"/>
      <c r="D31" s="73"/>
      <c r="E31" s="74"/>
      <c r="F31" s="73"/>
      <c r="G31" s="75"/>
    </row>
    <row r="32" spans="1:13" ht="25.5" x14ac:dyDescent="0.2">
      <c r="A32" s="61" t="s">
        <v>71</v>
      </c>
      <c r="B32" s="78"/>
      <c r="C32" s="76"/>
      <c r="D32" s="78"/>
      <c r="E32" s="76"/>
      <c r="F32" s="78"/>
      <c r="G32" s="77"/>
      <c r="H32" s="100"/>
      <c r="I32" s="100"/>
      <c r="J32" s="100"/>
      <c r="K32" s="100"/>
      <c r="L32" s="100"/>
      <c r="M32" s="100"/>
    </row>
    <row r="33" spans="1:13" x14ac:dyDescent="0.2">
      <c r="A33" s="20"/>
      <c r="B33" s="20"/>
      <c r="C33" s="20"/>
      <c r="D33" s="20"/>
      <c r="E33" s="20"/>
      <c r="F33" s="20"/>
      <c r="G33" s="20"/>
      <c r="H33" s="100"/>
      <c r="I33" s="100"/>
      <c r="J33" s="100"/>
      <c r="K33" s="100"/>
      <c r="L33" s="100"/>
      <c r="M33" s="100"/>
    </row>
    <row r="34" spans="1:13" ht="24.75" customHeight="1" x14ac:dyDescent="0.2">
      <c r="A34" s="254" t="s">
        <v>57</v>
      </c>
      <c r="B34" s="254"/>
      <c r="C34" s="254"/>
      <c r="D34" s="254"/>
      <c r="E34" s="254"/>
      <c r="F34" s="254"/>
      <c r="G34" s="254"/>
      <c r="H34" s="100"/>
      <c r="I34" s="100"/>
      <c r="J34" s="100"/>
      <c r="K34" s="100"/>
      <c r="L34" s="100"/>
      <c r="M34" s="100"/>
    </row>
    <row r="35" spans="1:13" x14ac:dyDescent="0.2">
      <c r="H35" s="100"/>
      <c r="I35" s="232"/>
      <c r="J35" s="232"/>
      <c r="K35" s="232"/>
      <c r="L35" s="100"/>
      <c r="M35" s="100"/>
    </row>
    <row r="36" spans="1:13" ht="22.5" x14ac:dyDescent="0.2">
      <c r="H36" s="100"/>
      <c r="I36" s="233" t="s">
        <v>91</v>
      </c>
      <c r="J36" s="234" t="s">
        <v>92</v>
      </c>
      <c r="K36" s="235" t="s">
        <v>109</v>
      </c>
      <c r="L36" s="100"/>
      <c r="M36" s="100"/>
    </row>
    <row r="37" spans="1:13" x14ac:dyDescent="0.2">
      <c r="H37" s="100"/>
      <c r="I37" s="236">
        <v>42614</v>
      </c>
      <c r="J37" s="232">
        <v>732.55</v>
      </c>
      <c r="K37" s="237">
        <v>1089</v>
      </c>
      <c r="L37" s="100"/>
      <c r="M37" s="100"/>
    </row>
    <row r="38" spans="1:13" x14ac:dyDescent="0.2">
      <c r="H38" s="100"/>
      <c r="I38" s="236">
        <v>42615</v>
      </c>
      <c r="J38" s="232">
        <v>733.58</v>
      </c>
      <c r="K38" s="232">
        <v>948</v>
      </c>
      <c r="L38" s="100"/>
      <c r="M38" s="100"/>
    </row>
    <row r="39" spans="1:13" x14ac:dyDescent="0.2">
      <c r="H39" s="100"/>
      <c r="I39" s="236">
        <v>42618</v>
      </c>
      <c r="J39" s="232">
        <v>734.49</v>
      </c>
      <c r="K39" s="232">
        <v>1677</v>
      </c>
      <c r="L39" s="100"/>
      <c r="M39" s="100"/>
    </row>
    <row r="40" spans="1:13" x14ac:dyDescent="0.2">
      <c r="H40" s="100"/>
      <c r="I40" s="236">
        <v>42619</v>
      </c>
      <c r="J40" s="232">
        <v>732.59</v>
      </c>
      <c r="K40" s="237">
        <v>1014</v>
      </c>
      <c r="L40" s="100"/>
      <c r="M40" s="100"/>
    </row>
    <row r="41" spans="1:13" x14ac:dyDescent="0.2">
      <c r="H41" s="100"/>
      <c r="I41" s="236">
        <v>42620</v>
      </c>
      <c r="J41" s="232">
        <v>732.85</v>
      </c>
      <c r="K41" s="232">
        <v>437</v>
      </c>
      <c r="L41" s="100"/>
      <c r="M41" s="100"/>
    </row>
    <row r="42" spans="1:13" x14ac:dyDescent="0.2">
      <c r="H42" s="100"/>
      <c r="I42" s="236">
        <v>42621</v>
      </c>
      <c r="J42" s="232">
        <v>730.56</v>
      </c>
      <c r="K42" s="237">
        <v>747</v>
      </c>
      <c r="L42" s="100"/>
      <c r="M42" s="100"/>
    </row>
    <row r="43" spans="1:13" x14ac:dyDescent="0.2">
      <c r="H43" s="100"/>
      <c r="I43" s="236">
        <v>42622</v>
      </c>
      <c r="J43" s="232">
        <v>737.3</v>
      </c>
      <c r="K43" s="232">
        <v>1423</v>
      </c>
      <c r="L43" s="100"/>
      <c r="M43" s="100"/>
    </row>
    <row r="44" spans="1:13" x14ac:dyDescent="0.2">
      <c r="H44" s="100"/>
      <c r="I44" s="236">
        <v>42625</v>
      </c>
      <c r="J44" s="232">
        <v>732.42</v>
      </c>
      <c r="K44" s="232">
        <v>879</v>
      </c>
      <c r="L44" s="100"/>
      <c r="M44" s="100"/>
    </row>
    <row r="45" spans="1:13" x14ac:dyDescent="0.2">
      <c r="H45" s="100"/>
      <c r="I45" s="236">
        <v>42626</v>
      </c>
      <c r="J45" s="232">
        <v>735.64</v>
      </c>
      <c r="K45" s="237">
        <v>1243</v>
      </c>
      <c r="L45" s="100"/>
      <c r="M45" s="100"/>
    </row>
    <row r="46" spans="1:13" x14ac:dyDescent="0.2">
      <c r="H46" s="100"/>
      <c r="I46" s="236">
        <v>42627</v>
      </c>
      <c r="J46" s="232">
        <v>735.74</v>
      </c>
      <c r="K46" s="232">
        <v>884</v>
      </c>
      <c r="L46" s="100"/>
      <c r="M46" s="100"/>
    </row>
    <row r="47" spans="1:13" x14ac:dyDescent="0.2">
      <c r="H47" s="100"/>
      <c r="I47" s="236">
        <v>42628</v>
      </c>
      <c r="J47" s="232">
        <v>736.2</v>
      </c>
      <c r="K47" s="237">
        <v>1418</v>
      </c>
      <c r="L47" s="100"/>
      <c r="M47" s="100"/>
    </row>
    <row r="48" spans="1:13" x14ac:dyDescent="0.2">
      <c r="H48" s="100"/>
      <c r="I48" s="236">
        <v>42629</v>
      </c>
      <c r="J48" s="232">
        <v>740.12</v>
      </c>
      <c r="K48" s="232">
        <v>1315</v>
      </c>
      <c r="L48" s="100"/>
      <c r="M48" s="100"/>
    </row>
    <row r="49" spans="8:13" x14ac:dyDescent="0.2">
      <c r="H49" s="100"/>
      <c r="I49" s="236">
        <v>42632</v>
      </c>
      <c r="J49" s="232">
        <v>743.6</v>
      </c>
      <c r="K49" s="237">
        <v>1582</v>
      </c>
      <c r="L49" s="100"/>
      <c r="M49" s="100"/>
    </row>
    <row r="50" spans="8:13" x14ac:dyDescent="0.2">
      <c r="H50" s="100"/>
      <c r="I50" s="236">
        <v>42633</v>
      </c>
      <c r="J50" s="232">
        <v>746.58</v>
      </c>
      <c r="K50" s="232">
        <v>1232</v>
      </c>
      <c r="L50" s="100"/>
      <c r="M50" s="100"/>
    </row>
    <row r="51" spans="8:13" x14ac:dyDescent="0.2">
      <c r="H51" s="100"/>
      <c r="I51" s="236">
        <v>42634</v>
      </c>
      <c r="J51" s="232">
        <v>741.55</v>
      </c>
      <c r="K51" s="232">
        <v>1378</v>
      </c>
      <c r="L51" s="100"/>
      <c r="M51" s="100"/>
    </row>
    <row r="52" spans="8:13" x14ac:dyDescent="0.2">
      <c r="H52" s="100"/>
      <c r="I52" s="236">
        <v>42635</v>
      </c>
      <c r="J52" s="232">
        <v>745.58</v>
      </c>
      <c r="K52" s="237">
        <v>1936</v>
      </c>
      <c r="L52" s="100"/>
      <c r="M52" s="100"/>
    </row>
    <row r="53" spans="8:13" x14ac:dyDescent="0.2">
      <c r="H53" s="100"/>
      <c r="I53" s="236">
        <v>42636</v>
      </c>
      <c r="J53" s="232">
        <v>744.56</v>
      </c>
      <c r="K53" s="232">
        <v>1831</v>
      </c>
      <c r="L53" s="100"/>
      <c r="M53" s="100"/>
    </row>
    <row r="54" spans="8:13" x14ac:dyDescent="0.2">
      <c r="H54" s="100"/>
      <c r="I54" s="236">
        <v>42639</v>
      </c>
      <c r="J54" s="232">
        <v>742.21</v>
      </c>
      <c r="K54" s="232">
        <v>2549</v>
      </c>
      <c r="L54" s="100"/>
      <c r="M54" s="100"/>
    </row>
    <row r="55" spans="8:13" x14ac:dyDescent="0.2">
      <c r="H55" s="100"/>
      <c r="I55" s="236">
        <v>42640</v>
      </c>
      <c r="J55" s="232">
        <v>735.12</v>
      </c>
      <c r="K55" s="232">
        <v>2077</v>
      </c>
      <c r="L55" s="100"/>
      <c r="M55" s="100"/>
    </row>
    <row r="56" spans="8:13" x14ac:dyDescent="0.2">
      <c r="H56" s="100"/>
      <c r="I56" s="236">
        <v>42641</v>
      </c>
      <c r="J56" s="232">
        <v>743.36</v>
      </c>
      <c r="K56" s="232">
        <v>2128</v>
      </c>
      <c r="L56" s="100"/>
      <c r="M56" s="100"/>
    </row>
    <row r="57" spans="8:13" x14ac:dyDescent="0.2">
      <c r="H57" s="100"/>
      <c r="I57" s="236">
        <v>42642</v>
      </c>
      <c r="J57" s="232">
        <v>742.52</v>
      </c>
      <c r="K57" s="232">
        <v>3252</v>
      </c>
      <c r="L57" s="100"/>
      <c r="M57" s="100"/>
    </row>
    <row r="58" spans="8:13" x14ac:dyDescent="0.2">
      <c r="H58" s="100"/>
      <c r="I58" s="236">
        <v>42643</v>
      </c>
      <c r="J58" s="232">
        <v>741.71</v>
      </c>
      <c r="K58" s="232">
        <v>2064</v>
      </c>
      <c r="L58" s="100"/>
      <c r="M58" s="100"/>
    </row>
    <row r="59" spans="8:13" x14ac:dyDescent="0.2">
      <c r="H59" s="100"/>
      <c r="I59" s="232"/>
      <c r="J59" s="232"/>
      <c r="K59" s="232"/>
      <c r="L59" s="100"/>
      <c r="M59" s="100"/>
    </row>
    <row r="60" spans="8:13" x14ac:dyDescent="0.2">
      <c r="H60" s="100"/>
      <c r="I60" s="100"/>
      <c r="J60" s="100"/>
      <c r="K60" s="100"/>
      <c r="L60" s="100"/>
      <c r="M60" s="100"/>
    </row>
    <row r="61" spans="8:13" x14ac:dyDescent="0.2">
      <c r="H61" s="100"/>
      <c r="I61" s="100"/>
      <c r="J61" s="100"/>
      <c r="K61" s="100"/>
      <c r="L61" s="100"/>
      <c r="M61" s="100"/>
    </row>
    <row r="62" spans="8:13" x14ac:dyDescent="0.2">
      <c r="H62" s="100"/>
      <c r="I62" s="100"/>
      <c r="J62" s="100"/>
      <c r="K62" s="100"/>
      <c r="L62" s="100"/>
      <c r="M62" s="100"/>
    </row>
    <row r="63" spans="8:13" x14ac:dyDescent="0.2">
      <c r="H63" s="100"/>
      <c r="I63" s="100"/>
      <c r="J63" s="100"/>
      <c r="K63" s="100"/>
      <c r="L63" s="100"/>
      <c r="M63" s="100"/>
    </row>
    <row r="64" spans="8:13" x14ac:dyDescent="0.2">
      <c r="H64" s="100"/>
      <c r="I64" s="100"/>
      <c r="J64" s="100"/>
      <c r="K64" s="100"/>
      <c r="L64" s="100"/>
      <c r="M64" s="100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0"/>
  <sheetViews>
    <sheetView showGridLines="0" topLeftCell="A22" zoomScale="90" zoomScaleNormal="90" zoomScaleSheetLayoutView="80" workbookViewId="0">
      <selection activeCell="I63" sqref="I63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05"/>
    <col min="10" max="10" width="12.42578125" style="217" customWidth="1"/>
    <col min="11" max="11" width="10.85546875" style="217" bestFit="1" customWidth="1"/>
    <col min="12" max="12" width="10" style="217" bestFit="1" customWidth="1"/>
    <col min="13" max="13" width="11.42578125" style="217" bestFit="1" customWidth="1"/>
    <col min="14" max="14" width="10" style="217" bestFit="1" customWidth="1"/>
    <col min="15" max="16" width="9.28515625" style="217" bestFit="1" customWidth="1"/>
    <col min="17" max="18" width="9.140625" style="205"/>
  </cols>
  <sheetData>
    <row r="1" spans="1:21" s="6" customFormat="1" ht="39" customHeight="1" x14ac:dyDescent="0.3">
      <c r="A1" s="259" t="s">
        <v>58</v>
      </c>
      <c r="B1" s="259"/>
      <c r="C1" s="259"/>
      <c r="D1" s="259"/>
      <c r="E1" s="259"/>
      <c r="F1" s="259"/>
      <c r="G1" s="259"/>
      <c r="I1" s="215"/>
      <c r="J1" s="216"/>
      <c r="K1" s="216"/>
      <c r="L1" s="216"/>
      <c r="M1" s="216"/>
      <c r="N1" s="216"/>
      <c r="O1" s="216"/>
      <c r="P1" s="216"/>
      <c r="Q1" s="215"/>
      <c r="R1" s="215"/>
    </row>
    <row r="2" spans="1:21" s="6" customFormat="1" ht="12" customHeight="1" x14ac:dyDescent="0.2">
      <c r="A2" s="258"/>
      <c r="B2" s="258"/>
      <c r="C2" s="258"/>
      <c r="D2" s="258"/>
      <c r="E2" s="258"/>
      <c r="F2" s="258"/>
      <c r="G2" s="258"/>
      <c r="I2" s="215"/>
      <c r="J2" s="216"/>
      <c r="K2" s="216"/>
      <c r="L2" s="216"/>
      <c r="M2" s="216"/>
      <c r="N2" s="216"/>
      <c r="O2" s="216"/>
      <c r="P2" s="216"/>
      <c r="Q2" s="215"/>
      <c r="R2" s="215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5"/>
      <c r="J3" s="216"/>
      <c r="K3" s="216"/>
      <c r="L3" s="216"/>
      <c r="M3" s="216"/>
      <c r="N3" s="216"/>
      <c r="O3" s="216"/>
      <c r="P3" s="216"/>
      <c r="Q3" s="215"/>
      <c r="R3" s="215"/>
    </row>
    <row r="4" spans="1:21" ht="25.5" customHeight="1" x14ac:dyDescent="0.2">
      <c r="A4" s="254" t="s">
        <v>59</v>
      </c>
      <c r="B4" s="254"/>
      <c r="C4" s="254"/>
      <c r="D4" s="254"/>
      <c r="E4" s="254"/>
      <c r="F4" s="254"/>
      <c r="G4" s="254"/>
    </row>
    <row r="5" spans="1:21" ht="89.25" x14ac:dyDescent="0.2">
      <c r="A5" s="223" t="s">
        <v>343</v>
      </c>
      <c r="B5" s="182" t="s">
        <v>376</v>
      </c>
      <c r="C5" s="182" t="s">
        <v>377</v>
      </c>
      <c r="D5" s="182" t="s">
        <v>378</v>
      </c>
      <c r="E5" s="182" t="s">
        <v>379</v>
      </c>
      <c r="F5" s="182" t="s">
        <v>380</v>
      </c>
      <c r="G5" s="182" t="s">
        <v>381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v>4131719.43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>
        <v>18908293.379999999</v>
      </c>
      <c r="C13" s="62">
        <v>249981.14</v>
      </c>
      <c r="D13" s="62">
        <v>650780.34</v>
      </c>
      <c r="E13" s="62">
        <v>513722.57</v>
      </c>
      <c r="F13" s="62">
        <v>0</v>
      </c>
      <c r="G13" s="62">
        <v>0</v>
      </c>
      <c r="H13" s="57"/>
    </row>
    <row r="14" spans="1:21" ht="25.5" x14ac:dyDescent="0.2">
      <c r="A14" s="59" t="s">
        <v>68</v>
      </c>
      <c r="B14" s="60">
        <v>30894607.989999998</v>
      </c>
      <c r="C14" s="60">
        <v>316490.44</v>
      </c>
      <c r="D14" s="60">
        <v>1892391.13</v>
      </c>
      <c r="E14" s="60">
        <v>238654.67</v>
      </c>
      <c r="F14" s="60">
        <v>0</v>
      </c>
      <c r="G14" s="60">
        <v>0</v>
      </c>
      <c r="H14" s="57"/>
    </row>
    <row r="15" spans="1:21" ht="25.5" x14ac:dyDescent="0.2">
      <c r="A15" s="61" t="s">
        <v>69</v>
      </c>
      <c r="B15" s="62"/>
      <c r="C15" s="62"/>
      <c r="D15" s="62"/>
      <c r="E15" s="62"/>
      <c r="F15" s="62"/>
      <c r="G15" s="62"/>
      <c r="H15" s="10"/>
      <c r="I15" s="198"/>
      <c r="J15" s="199"/>
      <c r="K15" s="199"/>
      <c r="L15" s="199"/>
      <c r="M15" s="199"/>
      <c r="N15" s="199"/>
      <c r="O15" s="199"/>
      <c r="P15" s="199"/>
      <c r="Q15" s="198"/>
      <c r="R15" s="198"/>
      <c r="S15" s="198"/>
      <c r="T15" s="198"/>
      <c r="U15" s="198"/>
    </row>
    <row r="16" spans="1:21" ht="25.5" x14ac:dyDescent="0.2">
      <c r="A16" s="59" t="s">
        <v>70</v>
      </c>
      <c r="B16" s="60"/>
      <c r="C16" s="60"/>
      <c r="D16" s="60"/>
      <c r="E16" s="60"/>
      <c r="F16" s="60"/>
      <c r="G16" s="60"/>
      <c r="H16" s="11"/>
      <c r="I16" s="200"/>
      <c r="J16" s="201"/>
      <c r="K16" s="201"/>
      <c r="L16" s="201"/>
      <c r="M16" s="201"/>
      <c r="N16" s="201"/>
      <c r="O16" s="201"/>
      <c r="P16" s="201"/>
      <c r="Q16" s="200"/>
      <c r="R16" s="202"/>
      <c r="S16" s="200"/>
      <c r="T16" s="200"/>
      <c r="U16" s="200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200"/>
      <c r="J17" s="201"/>
      <c r="K17" s="201"/>
      <c r="L17" s="201"/>
      <c r="M17" s="201"/>
      <c r="N17" s="201"/>
      <c r="O17" s="201"/>
      <c r="P17" s="201"/>
      <c r="Q17" s="200"/>
      <c r="R17" s="202"/>
      <c r="S17" s="200"/>
      <c r="T17" s="200"/>
      <c r="U17" s="200"/>
    </row>
    <row r="18" spans="1:21" ht="25.5" x14ac:dyDescent="0.2">
      <c r="A18" s="181" t="s">
        <v>382</v>
      </c>
      <c r="B18" s="186">
        <f t="shared" ref="B18:G18" si="0">SUM(B6:B17)</f>
        <v>193830889.49000001</v>
      </c>
      <c r="C18" s="186">
        <f t="shared" si="0"/>
        <v>6041151.9099999992</v>
      </c>
      <c r="D18" s="186">
        <f t="shared" si="0"/>
        <v>12042538.84</v>
      </c>
      <c r="E18" s="186">
        <f t="shared" si="0"/>
        <v>13582151.84</v>
      </c>
      <c r="F18" s="187">
        <f t="shared" si="0"/>
        <v>0</v>
      </c>
      <c r="G18" s="186">
        <f t="shared" si="0"/>
        <v>2060546</v>
      </c>
      <c r="H18" s="11"/>
      <c r="I18" s="200"/>
      <c r="J18" s="201"/>
      <c r="K18" s="201"/>
      <c r="L18" s="201"/>
      <c r="M18" s="201"/>
      <c r="N18" s="201"/>
      <c r="O18" s="201"/>
      <c r="P18" s="201"/>
      <c r="Q18" s="200"/>
      <c r="R18" s="202"/>
      <c r="S18" s="200"/>
      <c r="T18" s="200"/>
      <c r="U18" s="200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3"/>
      <c r="J19" s="204"/>
      <c r="K19" s="204"/>
      <c r="L19" s="204"/>
      <c r="M19" s="204"/>
      <c r="N19" s="204"/>
      <c r="O19" s="204"/>
      <c r="P19" s="204"/>
      <c r="S19" s="205"/>
      <c r="T19" s="205"/>
      <c r="U19" s="205"/>
    </row>
    <row r="20" spans="1:21" ht="27" customHeight="1" x14ac:dyDescent="0.2">
      <c r="A20" s="260" t="s">
        <v>529</v>
      </c>
      <c r="B20" s="260"/>
      <c r="C20" s="260"/>
      <c r="D20" s="260"/>
      <c r="E20" s="260"/>
      <c r="F20" s="260"/>
      <c r="G20" s="260"/>
      <c r="H20" s="18"/>
      <c r="I20" s="206"/>
      <c r="J20" s="213"/>
      <c r="K20" s="213"/>
      <c r="L20" s="213"/>
      <c r="M20" s="213"/>
      <c r="N20" s="214"/>
      <c r="O20" s="213"/>
      <c r="P20" s="213"/>
      <c r="S20" s="205"/>
      <c r="T20" s="205"/>
      <c r="U20" s="205"/>
    </row>
    <row r="21" spans="1:21" ht="78.75" customHeight="1" x14ac:dyDescent="0.2">
      <c r="A21" s="181" t="s">
        <v>383</v>
      </c>
      <c r="B21" s="182" t="s">
        <v>384</v>
      </c>
      <c r="C21" s="182" t="s">
        <v>385</v>
      </c>
      <c r="D21" s="182" t="s">
        <v>386</v>
      </c>
      <c r="E21" s="182" t="s">
        <v>387</v>
      </c>
      <c r="F21" s="188" t="s">
        <v>388</v>
      </c>
      <c r="G21" s="182" t="s">
        <v>389</v>
      </c>
      <c r="I21" s="203"/>
      <c r="J21" s="204"/>
      <c r="K21" s="204"/>
      <c r="L21" s="204"/>
      <c r="M21" s="204"/>
      <c r="N21" s="204"/>
      <c r="O21" s="204"/>
      <c r="P21" s="204"/>
    </row>
    <row r="22" spans="1:21" ht="38.25" x14ac:dyDescent="0.2">
      <c r="A22" s="79" t="s">
        <v>7</v>
      </c>
      <c r="B22" s="80" t="s">
        <v>325</v>
      </c>
      <c r="C22" s="60">
        <v>11737962.810000001</v>
      </c>
      <c r="D22" s="60">
        <v>195559</v>
      </c>
      <c r="E22" s="60">
        <v>1678</v>
      </c>
      <c r="F22" s="63">
        <v>0.35460000000000003</v>
      </c>
      <c r="G22" s="209">
        <v>0.35199999999999998</v>
      </c>
      <c r="H22" s="53"/>
      <c r="I22" s="207"/>
      <c r="J22" s="208"/>
      <c r="K22" s="208"/>
      <c r="L22" s="208"/>
      <c r="M22" s="208"/>
      <c r="N22" s="208"/>
      <c r="O22" s="208"/>
      <c r="P22" s="208"/>
    </row>
    <row r="23" spans="1:21" ht="41.25" customHeight="1" x14ac:dyDescent="0.2">
      <c r="A23" s="81" t="s">
        <v>39</v>
      </c>
      <c r="B23" s="82" t="s">
        <v>325</v>
      </c>
      <c r="C23" s="62">
        <v>9415561.5500000007</v>
      </c>
      <c r="D23" s="62">
        <v>31144</v>
      </c>
      <c r="E23" s="62">
        <v>1302</v>
      </c>
      <c r="F23" s="64">
        <v>0.28439999999999999</v>
      </c>
      <c r="G23" s="210">
        <v>0.28239999999999998</v>
      </c>
      <c r="H23" s="53"/>
      <c r="I23" s="207"/>
      <c r="J23" s="208"/>
      <c r="K23" s="208"/>
      <c r="L23" s="208"/>
      <c r="M23" s="208"/>
      <c r="N23" s="208"/>
      <c r="O23" s="208"/>
      <c r="P23" s="204"/>
    </row>
    <row r="24" spans="1:21" ht="38.25" x14ac:dyDescent="0.2">
      <c r="A24" s="79" t="s">
        <v>8</v>
      </c>
      <c r="B24" s="80" t="s">
        <v>325</v>
      </c>
      <c r="C24" s="60">
        <v>3073562.84</v>
      </c>
      <c r="D24" s="60">
        <v>375414</v>
      </c>
      <c r="E24" s="60">
        <v>943</v>
      </c>
      <c r="F24" s="63">
        <v>9.2799999999999994E-2</v>
      </c>
      <c r="G24" s="209">
        <v>9.2200000000000004E-2</v>
      </c>
      <c r="H24" s="53"/>
      <c r="I24" s="207"/>
      <c r="J24" s="208"/>
      <c r="K24" s="208"/>
      <c r="L24" s="208"/>
      <c r="M24" s="208"/>
      <c r="N24" s="208"/>
      <c r="O24" s="208"/>
      <c r="P24" s="204"/>
    </row>
    <row r="25" spans="1:21" ht="38.25" x14ac:dyDescent="0.2">
      <c r="A25" s="81" t="s">
        <v>40</v>
      </c>
      <c r="B25" s="82" t="s">
        <v>325</v>
      </c>
      <c r="C25" s="62">
        <v>2715087.09</v>
      </c>
      <c r="D25" s="62">
        <v>117672</v>
      </c>
      <c r="E25" s="62">
        <v>445</v>
      </c>
      <c r="F25" s="64">
        <v>8.2000000000000003E-2</v>
      </c>
      <c r="G25" s="210">
        <v>8.14E-2</v>
      </c>
      <c r="H25" s="53"/>
      <c r="I25" s="207"/>
      <c r="J25" s="208"/>
      <c r="K25" s="208"/>
      <c r="L25" s="208"/>
      <c r="M25" s="208"/>
      <c r="N25" s="208"/>
      <c r="O25" s="208"/>
      <c r="P25" s="204"/>
    </row>
    <row r="26" spans="1:21" ht="38.25" x14ac:dyDescent="0.2">
      <c r="A26" s="79" t="s">
        <v>112</v>
      </c>
      <c r="B26" s="80" t="s">
        <v>325</v>
      </c>
      <c r="C26" s="60">
        <v>1832581.11</v>
      </c>
      <c r="D26" s="60">
        <v>79515</v>
      </c>
      <c r="E26" s="60">
        <v>1620</v>
      </c>
      <c r="F26" s="63">
        <v>5.5399999999999998E-2</v>
      </c>
      <c r="G26" s="209">
        <v>5.5E-2</v>
      </c>
      <c r="H26" s="53"/>
      <c r="I26" s="207"/>
      <c r="J26" s="208"/>
      <c r="K26" s="208"/>
      <c r="L26" s="208"/>
      <c r="M26" s="208"/>
      <c r="N26" s="208"/>
      <c r="O26" s="208"/>
      <c r="P26" s="204"/>
    </row>
    <row r="27" spans="1:21" ht="38.25" x14ac:dyDescent="0.2">
      <c r="A27" s="81" t="s">
        <v>114</v>
      </c>
      <c r="B27" s="82" t="s">
        <v>339</v>
      </c>
      <c r="C27" s="62">
        <v>1638251.09</v>
      </c>
      <c r="D27" s="62">
        <v>17275</v>
      </c>
      <c r="E27" s="62">
        <v>173</v>
      </c>
      <c r="F27" s="64">
        <v>4.9500000000000002E-2</v>
      </c>
      <c r="G27" s="210">
        <v>4.9099999999999998E-2</v>
      </c>
      <c r="H27" s="53"/>
      <c r="I27" s="207"/>
      <c r="J27" s="208"/>
      <c r="K27" s="208"/>
      <c r="L27" s="208"/>
      <c r="M27" s="208"/>
      <c r="N27" s="208"/>
      <c r="O27" s="208"/>
      <c r="P27" s="204"/>
    </row>
    <row r="28" spans="1:21" ht="38.25" x14ac:dyDescent="0.2">
      <c r="A28" s="79" t="s">
        <v>113</v>
      </c>
      <c r="B28" s="80" t="s">
        <v>325</v>
      </c>
      <c r="C28" s="60">
        <v>1320612.04</v>
      </c>
      <c r="D28" s="60">
        <v>18370</v>
      </c>
      <c r="E28" s="60">
        <v>281</v>
      </c>
      <c r="F28" s="63">
        <v>3.9899999999999998E-2</v>
      </c>
      <c r="G28" s="209">
        <v>3.9600000000000003E-2</v>
      </c>
      <c r="H28" s="53"/>
      <c r="I28" s="207"/>
      <c r="J28" s="208"/>
      <c r="K28" s="208"/>
      <c r="L28" s="208"/>
      <c r="M28" s="208"/>
      <c r="N28" s="208"/>
      <c r="O28" s="208"/>
      <c r="P28" s="204"/>
    </row>
    <row r="29" spans="1:21" ht="38.25" x14ac:dyDescent="0.2">
      <c r="A29" s="81" t="s">
        <v>115</v>
      </c>
      <c r="B29" s="82" t="s">
        <v>325</v>
      </c>
      <c r="C29" s="62">
        <v>495456.3</v>
      </c>
      <c r="D29" s="62">
        <v>35222</v>
      </c>
      <c r="E29" s="62">
        <v>236</v>
      </c>
      <c r="F29" s="64">
        <v>1.4999999999999999E-2</v>
      </c>
      <c r="G29" s="210">
        <v>1.49E-2</v>
      </c>
      <c r="H29" s="53"/>
      <c r="I29" s="207"/>
      <c r="J29" s="208"/>
      <c r="K29" s="208"/>
      <c r="L29" s="208"/>
      <c r="M29" s="208"/>
      <c r="N29" s="208"/>
      <c r="O29" s="208"/>
      <c r="P29" s="204"/>
    </row>
    <row r="30" spans="1:21" ht="38.25" x14ac:dyDescent="0.2">
      <c r="A30" s="79" t="s">
        <v>131</v>
      </c>
      <c r="B30" s="80" t="s">
        <v>325</v>
      </c>
      <c r="C30" s="60">
        <v>169207.39</v>
      </c>
      <c r="D30" s="60">
        <v>137734</v>
      </c>
      <c r="E30" s="60">
        <v>227</v>
      </c>
      <c r="F30" s="63">
        <v>5.1000000000000004E-3</v>
      </c>
      <c r="G30" s="209">
        <v>5.1000000000000004E-3</v>
      </c>
      <c r="H30" s="53"/>
      <c r="I30" s="207"/>
      <c r="J30" s="208"/>
      <c r="K30" s="208"/>
      <c r="L30" s="208"/>
      <c r="M30" s="208"/>
      <c r="N30" s="208"/>
      <c r="O30" s="208"/>
      <c r="P30" s="204"/>
    </row>
    <row r="31" spans="1:21" ht="38.25" x14ac:dyDescent="0.2">
      <c r="A31" s="81" t="s">
        <v>142</v>
      </c>
      <c r="B31" s="82" t="s">
        <v>535</v>
      </c>
      <c r="C31" s="62">
        <v>166225.54999999999</v>
      </c>
      <c r="D31" s="62">
        <v>9198</v>
      </c>
      <c r="E31" s="62">
        <v>54</v>
      </c>
      <c r="F31" s="64">
        <v>5.0000000000000001E-3</v>
      </c>
      <c r="G31" s="210">
        <v>5.0000000000000001E-3</v>
      </c>
      <c r="H31" s="53"/>
      <c r="I31" s="207"/>
      <c r="J31" s="208"/>
      <c r="K31" s="208"/>
      <c r="L31" s="208"/>
      <c r="M31" s="208"/>
      <c r="N31" s="208"/>
      <c r="O31" s="208"/>
      <c r="P31" s="204"/>
    </row>
    <row r="32" spans="1:21" ht="13.5" customHeight="1" x14ac:dyDescent="0.2">
      <c r="H32" s="21"/>
      <c r="I32" s="207"/>
      <c r="J32" s="208"/>
      <c r="K32" s="208"/>
      <c r="L32" s="208"/>
      <c r="M32" s="208"/>
      <c r="N32" s="208"/>
      <c r="O32" s="208"/>
      <c r="P32" s="204"/>
    </row>
    <row r="33" spans="1:20" ht="27" customHeight="1" x14ac:dyDescent="0.2">
      <c r="A33" s="260" t="s">
        <v>530</v>
      </c>
      <c r="B33" s="260"/>
      <c r="C33" s="260"/>
      <c r="D33" s="260"/>
      <c r="E33" s="260"/>
      <c r="F33" s="260"/>
      <c r="G33" s="260"/>
      <c r="I33" s="207"/>
      <c r="J33" s="208"/>
      <c r="K33" s="208"/>
      <c r="L33" s="208"/>
      <c r="M33" s="208"/>
      <c r="N33" s="208"/>
      <c r="O33" s="208"/>
      <c r="P33" s="204"/>
    </row>
    <row r="34" spans="1:20" ht="63.75" x14ac:dyDescent="0.2">
      <c r="A34" s="181" t="s">
        <v>383</v>
      </c>
      <c r="B34" s="182" t="s">
        <v>384</v>
      </c>
      <c r="C34" s="182" t="s">
        <v>385</v>
      </c>
      <c r="D34" s="182" t="s">
        <v>386</v>
      </c>
      <c r="E34" s="182" t="s">
        <v>387</v>
      </c>
      <c r="F34" s="188" t="s">
        <v>390</v>
      </c>
      <c r="G34" s="182" t="s">
        <v>389</v>
      </c>
      <c r="I34" s="238"/>
      <c r="J34" s="239"/>
      <c r="K34" s="256" t="s">
        <v>516</v>
      </c>
      <c r="L34" s="257"/>
      <c r="M34" s="257"/>
      <c r="N34" s="256" t="s">
        <v>326</v>
      </c>
      <c r="O34" s="256" t="s">
        <v>517</v>
      </c>
      <c r="P34" s="256" t="s">
        <v>518</v>
      </c>
      <c r="Q34" s="238"/>
      <c r="R34" s="238"/>
      <c r="S34" s="232"/>
      <c r="T34" s="232"/>
    </row>
    <row r="35" spans="1:20" ht="29.25" customHeight="1" x14ac:dyDescent="0.2">
      <c r="A35" s="84" t="s">
        <v>413</v>
      </c>
      <c r="B35" s="83" t="s">
        <v>327</v>
      </c>
      <c r="C35" s="65">
        <v>126100</v>
      </c>
      <c r="D35" s="65">
        <v>120</v>
      </c>
      <c r="E35" s="65">
        <v>5</v>
      </c>
      <c r="F35" s="66">
        <v>0.52839999999999998</v>
      </c>
      <c r="G35" s="211">
        <v>3.8E-3</v>
      </c>
      <c r="H35" s="56"/>
      <c r="I35" s="238"/>
      <c r="J35" s="240" t="s">
        <v>344</v>
      </c>
      <c r="K35" s="241" t="s">
        <v>519</v>
      </c>
      <c r="L35" s="241" t="s">
        <v>520</v>
      </c>
      <c r="M35" s="241" t="s">
        <v>521</v>
      </c>
      <c r="N35" s="256"/>
      <c r="O35" s="256"/>
      <c r="P35" s="256"/>
      <c r="Q35" s="238"/>
      <c r="R35" s="238"/>
      <c r="S35" s="232"/>
      <c r="T35" s="232"/>
    </row>
    <row r="36" spans="1:20" ht="28.5" customHeight="1" x14ac:dyDescent="0.2">
      <c r="A36" s="85" t="s">
        <v>262</v>
      </c>
      <c r="B36" s="82" t="s">
        <v>328</v>
      </c>
      <c r="C36" s="67">
        <v>59557.64</v>
      </c>
      <c r="D36" s="67">
        <v>3483</v>
      </c>
      <c r="E36" s="67">
        <v>406</v>
      </c>
      <c r="F36" s="68">
        <v>0.24959999999999999</v>
      </c>
      <c r="G36" s="212">
        <v>1.8E-3</v>
      </c>
      <c r="H36" s="56"/>
      <c r="I36" s="238"/>
      <c r="J36" s="242" t="s">
        <v>93</v>
      </c>
      <c r="K36" s="243">
        <f t="shared" ref="K36:K44" si="1">K48/10^6</f>
        <v>18.400375309999998</v>
      </c>
      <c r="L36" s="243">
        <f t="shared" ref="L36:P44" si="2">L48/10^6</f>
        <v>3.05424827</v>
      </c>
      <c r="M36" s="243">
        <f t="shared" si="2"/>
        <v>0.74359176999999999</v>
      </c>
      <c r="N36" s="243">
        <f t="shared" si="2"/>
        <v>0.32763162000000001</v>
      </c>
      <c r="O36" s="243">
        <f t="shared" si="2"/>
        <v>0</v>
      </c>
      <c r="P36" s="243">
        <f t="shared" si="2"/>
        <v>0.51637</v>
      </c>
      <c r="Q36" s="238"/>
      <c r="R36" s="238"/>
      <c r="S36" s="232"/>
      <c r="T36" s="232"/>
    </row>
    <row r="37" spans="1:20" ht="25.5" x14ac:dyDescent="0.2">
      <c r="A37" s="84" t="s">
        <v>434</v>
      </c>
      <c r="B37" s="83" t="s">
        <v>328</v>
      </c>
      <c r="C37" s="65">
        <v>45315</v>
      </c>
      <c r="D37" s="65">
        <v>43</v>
      </c>
      <c r="E37" s="65">
        <v>4</v>
      </c>
      <c r="F37" s="66">
        <v>0.18990000000000001</v>
      </c>
      <c r="G37" s="211">
        <v>1.4E-3</v>
      </c>
      <c r="H37" s="56"/>
      <c r="I37" s="238"/>
      <c r="J37" s="242" t="s">
        <v>94</v>
      </c>
      <c r="K37" s="243">
        <f t="shared" si="1"/>
        <v>16.12646144</v>
      </c>
      <c r="L37" s="243">
        <f t="shared" si="2"/>
        <v>0.44346192000000001</v>
      </c>
      <c r="M37" s="243">
        <f t="shared" si="2"/>
        <v>0.94659702000000001</v>
      </c>
      <c r="N37" s="243">
        <f t="shared" si="2"/>
        <v>2.0005411399999997</v>
      </c>
      <c r="O37" s="243">
        <f t="shared" si="2"/>
        <v>0</v>
      </c>
      <c r="P37" s="243">
        <f t="shared" si="2"/>
        <v>3.4776000000000001E-2</v>
      </c>
      <c r="Q37" s="238"/>
      <c r="R37" s="238"/>
      <c r="S37" s="232"/>
      <c r="T37" s="232"/>
    </row>
    <row r="38" spans="1:20" ht="22.5" x14ac:dyDescent="0.2">
      <c r="A38" s="56"/>
      <c r="B38" s="56"/>
      <c r="C38" s="56"/>
      <c r="D38" s="56"/>
      <c r="E38" s="56"/>
      <c r="F38" s="56"/>
      <c r="G38" s="56"/>
      <c r="H38" s="56"/>
      <c r="I38" s="238"/>
      <c r="J38" s="242" t="s">
        <v>95</v>
      </c>
      <c r="K38" s="243">
        <f t="shared" si="1"/>
        <v>32.848138660000004</v>
      </c>
      <c r="L38" s="243">
        <f t="shared" si="2"/>
        <v>0.89501914999999999</v>
      </c>
      <c r="M38" s="243">
        <f t="shared" si="2"/>
        <v>1.5391656999999999</v>
      </c>
      <c r="N38" s="243">
        <f t="shared" si="2"/>
        <v>5.0167271799999993</v>
      </c>
      <c r="O38" s="243">
        <f t="shared" si="2"/>
        <v>0</v>
      </c>
      <c r="P38" s="243">
        <f t="shared" si="2"/>
        <v>0</v>
      </c>
      <c r="Q38" s="238"/>
      <c r="R38" s="238"/>
      <c r="S38" s="232"/>
      <c r="T38" s="232"/>
    </row>
    <row r="39" spans="1:20" ht="26.25" customHeight="1" x14ac:dyDescent="0.2">
      <c r="A39" s="254" t="s">
        <v>410</v>
      </c>
      <c r="B39" s="254"/>
      <c r="C39" s="254"/>
      <c r="D39" s="254"/>
      <c r="E39" s="254"/>
      <c r="F39" s="254"/>
      <c r="G39" s="254"/>
      <c r="I39" s="238"/>
      <c r="J39" s="242" t="s">
        <v>96</v>
      </c>
      <c r="K39" s="243">
        <f t="shared" si="1"/>
        <v>18.584402489999999</v>
      </c>
      <c r="L39" s="243">
        <f t="shared" si="2"/>
        <v>0.19029581000000001</v>
      </c>
      <c r="M39" s="243">
        <f t="shared" si="2"/>
        <v>0.95561596999999998</v>
      </c>
      <c r="N39" s="243">
        <f t="shared" si="2"/>
        <v>1.7219147399999999</v>
      </c>
      <c r="O39" s="243">
        <f t="shared" si="2"/>
        <v>0</v>
      </c>
      <c r="P39" s="243">
        <f t="shared" si="2"/>
        <v>0</v>
      </c>
      <c r="Q39" s="238"/>
      <c r="R39" s="238"/>
      <c r="S39" s="232"/>
      <c r="T39" s="232"/>
    </row>
    <row r="40" spans="1:20" ht="22.5" x14ac:dyDescent="0.2">
      <c r="I40" s="238"/>
      <c r="J40" s="242" t="s">
        <v>97</v>
      </c>
      <c r="K40" s="243">
        <f t="shared" si="1"/>
        <v>19.742674539999999</v>
      </c>
      <c r="L40" s="243">
        <f t="shared" si="2"/>
        <v>0.53880397000000002</v>
      </c>
      <c r="M40" s="243">
        <f t="shared" si="2"/>
        <v>0.382741</v>
      </c>
      <c r="N40" s="243">
        <f t="shared" si="2"/>
        <v>0.37120626000000001</v>
      </c>
      <c r="O40" s="243">
        <f t="shared" si="2"/>
        <v>0</v>
      </c>
      <c r="P40" s="243">
        <f t="shared" si="2"/>
        <v>0.23988000000000001</v>
      </c>
      <c r="Q40" s="238"/>
      <c r="R40" s="238"/>
      <c r="S40" s="232"/>
      <c r="T40" s="232"/>
    </row>
    <row r="41" spans="1:20" ht="22.5" x14ac:dyDescent="0.2">
      <c r="I41" s="238"/>
      <c r="J41" s="242" t="s">
        <v>98</v>
      </c>
      <c r="K41" s="243">
        <f t="shared" si="1"/>
        <v>15.340638269999999</v>
      </c>
      <c r="L41" s="243">
        <f t="shared" si="2"/>
        <v>0.26935618</v>
      </c>
      <c r="M41" s="243">
        <f t="shared" si="2"/>
        <v>0.79993647999999995</v>
      </c>
      <c r="N41" s="243">
        <f t="shared" si="2"/>
        <v>1.60459934</v>
      </c>
      <c r="O41" s="243">
        <f t="shared" si="2"/>
        <v>0</v>
      </c>
      <c r="P41" s="243">
        <f t="shared" si="2"/>
        <v>1.26952</v>
      </c>
      <c r="Q41" s="238"/>
      <c r="R41" s="238"/>
      <c r="S41" s="232"/>
      <c r="T41" s="232"/>
    </row>
    <row r="42" spans="1:20" ht="22.5" x14ac:dyDescent="0.2">
      <c r="I42" s="238"/>
      <c r="J42" s="242" t="s">
        <v>99</v>
      </c>
      <c r="K42" s="243">
        <f t="shared" si="1"/>
        <v>22.985297410000001</v>
      </c>
      <c r="L42" s="243">
        <f t="shared" si="2"/>
        <v>8.3495029999999998E-2</v>
      </c>
      <c r="M42" s="243">
        <f t="shared" si="2"/>
        <v>4.1317194300000004</v>
      </c>
      <c r="N42" s="243">
        <f t="shared" si="2"/>
        <v>1.78715432</v>
      </c>
      <c r="O42" s="243">
        <f t="shared" si="2"/>
        <v>0</v>
      </c>
      <c r="P42" s="243">
        <f t="shared" si="2"/>
        <v>0</v>
      </c>
      <c r="Q42" s="238"/>
      <c r="R42" s="238"/>
      <c r="S42" s="232"/>
      <c r="T42" s="232"/>
    </row>
    <row r="43" spans="1:20" ht="22.5" x14ac:dyDescent="0.2">
      <c r="I43" s="238"/>
      <c r="J43" s="242" t="s">
        <v>100</v>
      </c>
      <c r="K43" s="243">
        <f t="shared" si="1"/>
        <v>18.90829338</v>
      </c>
      <c r="L43" s="243">
        <f t="shared" si="2"/>
        <v>0.24998114000000002</v>
      </c>
      <c r="M43" s="243">
        <f t="shared" si="2"/>
        <v>0.65078033999999996</v>
      </c>
      <c r="N43" s="243">
        <f t="shared" si="2"/>
        <v>0.51372256999999999</v>
      </c>
      <c r="O43" s="243">
        <f t="shared" si="2"/>
        <v>0</v>
      </c>
      <c r="P43" s="243">
        <f t="shared" si="2"/>
        <v>0</v>
      </c>
      <c r="Q43" s="238"/>
      <c r="R43" s="238"/>
      <c r="S43" s="232"/>
      <c r="T43" s="232"/>
    </row>
    <row r="44" spans="1:20" ht="22.5" x14ac:dyDescent="0.2">
      <c r="I44" s="238"/>
      <c r="J44" s="242" t="s">
        <v>101</v>
      </c>
      <c r="K44" s="243">
        <f t="shared" si="1"/>
        <v>30.894607989999997</v>
      </c>
      <c r="L44" s="243">
        <f t="shared" si="2"/>
        <v>0.31649043999999998</v>
      </c>
      <c r="M44" s="243">
        <f t="shared" si="2"/>
        <v>1.8923911299999998</v>
      </c>
      <c r="N44" s="243">
        <f t="shared" si="2"/>
        <v>0.23865467000000001</v>
      </c>
      <c r="O44" s="243">
        <f t="shared" si="2"/>
        <v>0</v>
      </c>
      <c r="P44" s="243">
        <f t="shared" si="2"/>
        <v>0</v>
      </c>
      <c r="Q44" s="238"/>
      <c r="R44" s="238"/>
      <c r="S44" s="232"/>
      <c r="T44" s="232"/>
    </row>
    <row r="45" spans="1:20" ht="22.5" x14ac:dyDescent="0.2">
      <c r="I45" s="238"/>
      <c r="J45" s="242" t="s">
        <v>102</v>
      </c>
      <c r="K45" s="243"/>
      <c r="L45" s="243"/>
      <c r="M45" s="243"/>
      <c r="N45" s="243"/>
      <c r="O45" s="243"/>
      <c r="P45" s="243"/>
      <c r="Q45" s="238"/>
      <c r="R45" s="238"/>
      <c r="S45" s="232"/>
      <c r="T45" s="232"/>
    </row>
    <row r="46" spans="1:20" ht="22.5" x14ac:dyDescent="0.2">
      <c r="I46" s="238"/>
      <c r="J46" s="242" t="s">
        <v>103</v>
      </c>
      <c r="K46" s="243"/>
      <c r="L46" s="243"/>
      <c r="M46" s="243"/>
      <c r="N46" s="243"/>
      <c r="O46" s="243"/>
      <c r="P46" s="243"/>
      <c r="Q46" s="238"/>
      <c r="R46" s="238"/>
      <c r="S46" s="232"/>
      <c r="T46" s="232"/>
    </row>
    <row r="47" spans="1:20" ht="22.5" x14ac:dyDescent="0.2">
      <c r="I47" s="238"/>
      <c r="J47" s="242" t="s">
        <v>104</v>
      </c>
      <c r="K47" s="243"/>
      <c r="L47" s="243"/>
      <c r="M47" s="243"/>
      <c r="N47" s="243"/>
      <c r="O47" s="243"/>
      <c r="P47" s="243"/>
      <c r="Q47" s="238"/>
      <c r="R47" s="238"/>
      <c r="S47" s="232"/>
      <c r="T47" s="232"/>
    </row>
    <row r="48" spans="1:20" x14ac:dyDescent="0.2">
      <c r="I48" s="238"/>
      <c r="J48" s="244" t="s">
        <v>345</v>
      </c>
      <c r="K48" s="245">
        <v>18400375.309999999</v>
      </c>
      <c r="L48" s="245">
        <v>3054248.27</v>
      </c>
      <c r="M48" s="245">
        <v>743591.77</v>
      </c>
      <c r="N48" s="245">
        <v>327631.62</v>
      </c>
      <c r="O48" s="245">
        <v>0</v>
      </c>
      <c r="P48" s="245">
        <v>516370</v>
      </c>
      <c r="Q48" s="238"/>
      <c r="R48" s="238"/>
      <c r="S48" s="232"/>
      <c r="T48" s="232"/>
    </row>
    <row r="49" spans="9:20" x14ac:dyDescent="0.2">
      <c r="I49" s="238"/>
      <c r="J49" s="238" t="s">
        <v>346</v>
      </c>
      <c r="K49" s="238">
        <v>16126461.439999999</v>
      </c>
      <c r="L49" s="238">
        <v>443461.92</v>
      </c>
      <c r="M49" s="238">
        <v>946597.02</v>
      </c>
      <c r="N49" s="238">
        <v>2000541.14</v>
      </c>
      <c r="O49" s="238">
        <v>0</v>
      </c>
      <c r="P49" s="238">
        <v>34776</v>
      </c>
      <c r="Q49" s="238"/>
      <c r="R49" s="238"/>
      <c r="S49" s="232"/>
      <c r="T49" s="232"/>
    </row>
    <row r="50" spans="9:20" x14ac:dyDescent="0.2">
      <c r="I50" s="238"/>
      <c r="J50" s="238" t="s">
        <v>347</v>
      </c>
      <c r="K50" s="238">
        <v>32848138.66</v>
      </c>
      <c r="L50" s="238">
        <v>895019.15</v>
      </c>
      <c r="M50" s="238">
        <v>1539165.7</v>
      </c>
      <c r="N50" s="238">
        <v>5016727.18</v>
      </c>
      <c r="O50" s="238">
        <v>0</v>
      </c>
      <c r="P50" s="238">
        <v>0</v>
      </c>
      <c r="Q50" s="238"/>
      <c r="R50" s="238"/>
      <c r="S50" s="232"/>
      <c r="T50" s="232"/>
    </row>
    <row r="51" spans="9:20" x14ac:dyDescent="0.2">
      <c r="I51" s="238"/>
      <c r="J51" s="246" t="s">
        <v>348</v>
      </c>
      <c r="K51" s="238">
        <v>18584402.489999998</v>
      </c>
      <c r="L51" s="238">
        <v>190295.81</v>
      </c>
      <c r="M51" s="238">
        <v>955615.97</v>
      </c>
      <c r="N51" s="238">
        <v>1721914.74</v>
      </c>
      <c r="O51" s="238">
        <v>0</v>
      </c>
      <c r="P51" s="238">
        <v>0</v>
      </c>
      <c r="Q51" s="238"/>
      <c r="R51" s="238"/>
      <c r="S51" s="232"/>
      <c r="T51" s="232"/>
    </row>
    <row r="52" spans="9:20" x14ac:dyDescent="0.2">
      <c r="I52" s="238"/>
      <c r="J52" s="238" t="s">
        <v>349</v>
      </c>
      <c r="K52" s="238">
        <v>19742674.539999999</v>
      </c>
      <c r="L52" s="238">
        <v>538803.97</v>
      </c>
      <c r="M52" s="238">
        <v>382741</v>
      </c>
      <c r="N52" s="238">
        <v>371206.26</v>
      </c>
      <c r="O52" s="238">
        <v>0</v>
      </c>
      <c r="P52" s="238">
        <v>239880</v>
      </c>
      <c r="Q52" s="238"/>
      <c r="R52" s="238"/>
      <c r="S52" s="232"/>
      <c r="T52" s="232"/>
    </row>
    <row r="53" spans="9:20" x14ac:dyDescent="0.2">
      <c r="I53" s="238"/>
      <c r="J53" s="238" t="s">
        <v>350</v>
      </c>
      <c r="K53" s="238">
        <v>15340638.27</v>
      </c>
      <c r="L53" s="238">
        <v>269356.18</v>
      </c>
      <c r="M53" s="238">
        <v>799936.48</v>
      </c>
      <c r="N53" s="238">
        <v>1604599.34</v>
      </c>
      <c r="O53" s="238">
        <v>0</v>
      </c>
      <c r="P53" s="238">
        <v>1269520</v>
      </c>
      <c r="Q53" s="238"/>
      <c r="R53" s="238"/>
      <c r="S53" s="232"/>
      <c r="T53" s="232"/>
    </row>
    <row r="54" spans="9:20" x14ac:dyDescent="0.2">
      <c r="I54" s="238"/>
      <c r="J54" s="238" t="s">
        <v>351</v>
      </c>
      <c r="K54" s="238">
        <v>22985297.41</v>
      </c>
      <c r="L54" s="238">
        <v>83495.03</v>
      </c>
      <c r="M54" s="238">
        <v>4131719.43</v>
      </c>
      <c r="N54" s="238">
        <v>1787154.32</v>
      </c>
      <c r="O54" s="238">
        <v>0</v>
      </c>
      <c r="P54" s="238">
        <v>0</v>
      </c>
      <c r="Q54" s="238"/>
      <c r="R54" s="238"/>
      <c r="S54" s="232"/>
      <c r="T54" s="232"/>
    </row>
    <row r="55" spans="9:20" x14ac:dyDescent="0.2">
      <c r="I55" s="238"/>
      <c r="J55" s="238" t="s">
        <v>352</v>
      </c>
      <c r="K55" s="238">
        <v>18908293.379999999</v>
      </c>
      <c r="L55" s="238">
        <v>249981.14</v>
      </c>
      <c r="M55" s="238">
        <v>650780.34</v>
      </c>
      <c r="N55" s="238">
        <v>513722.57</v>
      </c>
      <c r="O55" s="238">
        <v>0</v>
      </c>
      <c r="P55" s="238">
        <v>0</v>
      </c>
      <c r="Q55" s="238"/>
      <c r="R55" s="238"/>
      <c r="S55" s="232"/>
      <c r="T55" s="232"/>
    </row>
    <row r="56" spans="9:20" x14ac:dyDescent="0.2">
      <c r="I56" s="238"/>
      <c r="J56" s="246" t="s">
        <v>353</v>
      </c>
      <c r="K56" s="238">
        <v>30894607.989999998</v>
      </c>
      <c r="L56" s="238">
        <v>316490.44</v>
      </c>
      <c r="M56" s="238">
        <v>1892391.13</v>
      </c>
      <c r="N56" s="238">
        <v>238654.67</v>
      </c>
      <c r="O56" s="238">
        <v>0</v>
      </c>
      <c r="P56" s="238">
        <v>0</v>
      </c>
      <c r="Q56" s="238"/>
      <c r="R56" s="238"/>
      <c r="S56" s="232"/>
      <c r="T56" s="232"/>
    </row>
    <row r="57" spans="9:20" x14ac:dyDescent="0.2">
      <c r="I57" s="238"/>
      <c r="J57" s="238" t="s">
        <v>354</v>
      </c>
      <c r="K57" s="238"/>
      <c r="L57" s="238"/>
      <c r="M57" s="238"/>
      <c r="N57" s="238"/>
      <c r="O57" s="238"/>
      <c r="P57" s="238"/>
      <c r="Q57" s="238"/>
      <c r="R57" s="238"/>
      <c r="S57" s="232"/>
      <c r="T57" s="232"/>
    </row>
    <row r="58" spans="9:20" x14ac:dyDescent="0.2">
      <c r="I58" s="238"/>
      <c r="J58" s="247" t="s">
        <v>355</v>
      </c>
      <c r="K58" s="238"/>
      <c r="L58" s="238"/>
      <c r="M58" s="238"/>
      <c r="N58" s="238"/>
      <c r="O58" s="238"/>
      <c r="P58" s="238"/>
      <c r="Q58" s="238"/>
      <c r="R58" s="238"/>
      <c r="S58" s="232"/>
      <c r="T58" s="232"/>
    </row>
    <row r="59" spans="9:20" x14ac:dyDescent="0.2">
      <c r="I59" s="238"/>
      <c r="J59" s="246" t="s">
        <v>356</v>
      </c>
      <c r="K59" s="238"/>
      <c r="L59" s="238"/>
      <c r="M59" s="238"/>
      <c r="N59" s="238"/>
      <c r="O59" s="238"/>
      <c r="P59" s="238"/>
      <c r="Q59" s="238"/>
      <c r="R59" s="238"/>
      <c r="S59" s="232"/>
      <c r="T59" s="232"/>
    </row>
    <row r="60" spans="9:20" x14ac:dyDescent="0.2"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2"/>
      <c r="T60" s="232"/>
    </row>
    <row r="61" spans="9:20" x14ac:dyDescent="0.2"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2"/>
      <c r="T61" s="232"/>
    </row>
    <row r="62" spans="9:20" x14ac:dyDescent="0.2"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2"/>
      <c r="T62" s="232"/>
    </row>
    <row r="63" spans="9:20" x14ac:dyDescent="0.2"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2"/>
      <c r="T63" s="232"/>
    </row>
    <row r="64" spans="9:20" x14ac:dyDescent="0.2"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2"/>
      <c r="T64" s="232"/>
    </row>
    <row r="65" spans="9:18" x14ac:dyDescent="0.2">
      <c r="I65" s="231"/>
      <c r="J65" s="231"/>
      <c r="K65" s="231"/>
      <c r="L65" s="231"/>
      <c r="M65" s="231"/>
      <c r="N65" s="231"/>
      <c r="O65" s="231"/>
      <c r="P65" s="231"/>
      <c r="Q65" s="231"/>
      <c r="R65" s="231"/>
    </row>
    <row r="66" spans="9:18" x14ac:dyDescent="0.2">
      <c r="I66" s="231"/>
      <c r="J66" s="231"/>
      <c r="K66" s="231"/>
      <c r="L66" s="231"/>
      <c r="M66" s="231"/>
      <c r="N66" s="231"/>
      <c r="O66" s="231"/>
      <c r="P66" s="231"/>
      <c r="Q66" s="231"/>
      <c r="R66" s="231"/>
    </row>
    <row r="67" spans="9:18" x14ac:dyDescent="0.2">
      <c r="I67" s="231"/>
      <c r="J67" s="231"/>
      <c r="K67" s="231"/>
      <c r="L67" s="231"/>
      <c r="M67" s="231"/>
      <c r="N67" s="231"/>
      <c r="O67" s="231"/>
      <c r="P67" s="231"/>
      <c r="Q67" s="231"/>
      <c r="R67" s="231"/>
    </row>
    <row r="68" spans="9:18" x14ac:dyDescent="0.2">
      <c r="I68" s="231"/>
      <c r="J68" s="231"/>
      <c r="K68" s="231"/>
      <c r="L68" s="231"/>
      <c r="M68" s="231"/>
      <c r="N68" s="231"/>
      <c r="O68" s="231"/>
      <c r="P68" s="231"/>
      <c r="Q68" s="231"/>
      <c r="R68" s="231"/>
    </row>
    <row r="69" spans="9:18" x14ac:dyDescent="0.2">
      <c r="I69" s="231"/>
      <c r="J69" s="231"/>
      <c r="K69" s="231"/>
      <c r="L69" s="231"/>
      <c r="M69" s="231"/>
      <c r="N69" s="231"/>
      <c r="O69" s="231"/>
      <c r="P69" s="231"/>
      <c r="Q69" s="231"/>
      <c r="R69" s="231"/>
    </row>
    <row r="70" spans="9:18" x14ac:dyDescent="0.2">
      <c r="I70" s="231"/>
      <c r="J70" s="231"/>
      <c r="K70" s="231"/>
      <c r="L70" s="231"/>
      <c r="M70" s="231"/>
      <c r="N70" s="231"/>
      <c r="O70" s="231"/>
      <c r="P70" s="231"/>
      <c r="Q70" s="231"/>
      <c r="R70" s="231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8"/>
  <sheetViews>
    <sheetView topLeftCell="A112" zoomScale="90" zoomScaleNormal="90" zoomScaleSheetLayoutView="100" workbookViewId="0">
      <selection activeCell="F128" sqref="F128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6" customWidth="1"/>
    <col min="5" max="5" width="13" style="98" customWidth="1"/>
    <col min="6" max="6" width="17.7109375" style="98" customWidth="1"/>
    <col min="7" max="9" width="13.7109375" style="98" customWidth="1"/>
  </cols>
  <sheetData>
    <row r="1" spans="1:16" ht="38.25" customHeight="1" x14ac:dyDescent="0.3">
      <c r="A1" s="259" t="s">
        <v>74</v>
      </c>
      <c r="B1" s="259"/>
      <c r="C1" s="259"/>
      <c r="D1" s="259"/>
      <c r="E1" s="259"/>
      <c r="F1" s="259"/>
      <c r="G1" s="259"/>
      <c r="H1" s="259"/>
      <c r="I1" s="259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59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59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100" customFormat="1" ht="25.5" x14ac:dyDescent="0.2">
      <c r="A4" s="33" t="s">
        <v>75</v>
      </c>
      <c r="B4" s="33"/>
      <c r="C4" s="33"/>
      <c r="D4" s="160"/>
      <c r="E4" s="97"/>
      <c r="F4" s="97"/>
      <c r="G4" s="103"/>
      <c r="H4" s="103"/>
      <c r="I4" s="104"/>
      <c r="J4" s="105"/>
      <c r="K4" s="106"/>
      <c r="L4" s="107"/>
      <c r="M4" s="107"/>
      <c r="N4" s="107"/>
      <c r="O4" s="107"/>
      <c r="P4" s="107"/>
    </row>
    <row r="5" spans="1:16" s="100" customFormat="1" ht="92.25" customHeight="1" x14ac:dyDescent="0.2">
      <c r="A5" s="181" t="s">
        <v>383</v>
      </c>
      <c r="B5" s="182" t="s">
        <v>397</v>
      </c>
      <c r="C5" s="182" t="s">
        <v>55</v>
      </c>
      <c r="D5" s="189" t="s">
        <v>532</v>
      </c>
      <c r="E5" s="190" t="s">
        <v>533</v>
      </c>
      <c r="F5" s="190" t="s">
        <v>534</v>
      </c>
      <c r="G5" s="190" t="s">
        <v>385</v>
      </c>
      <c r="H5" s="190" t="s">
        <v>386</v>
      </c>
      <c r="I5" s="190" t="s">
        <v>387</v>
      </c>
    </row>
    <row r="6" spans="1:16" s="100" customFormat="1" x14ac:dyDescent="0.2">
      <c r="A6" s="108" t="s">
        <v>7</v>
      </c>
      <c r="B6" s="108" t="s">
        <v>117</v>
      </c>
      <c r="C6" s="108" t="s">
        <v>118</v>
      </c>
      <c r="D6" s="161">
        <v>61.9</v>
      </c>
      <c r="E6" s="69">
        <v>32793448</v>
      </c>
      <c r="F6" s="69">
        <v>2029914431.2</v>
      </c>
      <c r="G6" s="69">
        <v>11737962.810000001</v>
      </c>
      <c r="H6" s="69">
        <v>195559</v>
      </c>
      <c r="I6" s="69">
        <v>1678</v>
      </c>
      <c r="K6" s="109"/>
    </row>
    <row r="7" spans="1:16" s="100" customFormat="1" x14ac:dyDescent="0.2">
      <c r="A7" s="110" t="s">
        <v>39</v>
      </c>
      <c r="B7" s="110" t="s">
        <v>123</v>
      </c>
      <c r="C7" s="110" t="s">
        <v>124</v>
      </c>
      <c r="D7" s="162">
        <v>306.2</v>
      </c>
      <c r="E7" s="70">
        <v>2086301</v>
      </c>
      <c r="F7" s="70">
        <v>638825366.20000005</v>
      </c>
      <c r="G7" s="70">
        <v>9415561.5500000007</v>
      </c>
      <c r="H7" s="70">
        <v>31144</v>
      </c>
      <c r="I7" s="70">
        <v>1302</v>
      </c>
      <c r="K7" s="109"/>
    </row>
    <row r="8" spans="1:16" s="100" customFormat="1" x14ac:dyDescent="0.2">
      <c r="A8" s="108" t="s">
        <v>8</v>
      </c>
      <c r="B8" s="108" t="s">
        <v>125</v>
      </c>
      <c r="C8" s="108" t="s">
        <v>126</v>
      </c>
      <c r="D8" s="161">
        <v>7.9</v>
      </c>
      <c r="E8" s="69">
        <v>24424613</v>
      </c>
      <c r="F8" s="69">
        <v>192954442.69999999</v>
      </c>
      <c r="G8" s="69">
        <v>3073562.84</v>
      </c>
      <c r="H8" s="69">
        <v>375414</v>
      </c>
      <c r="I8" s="69">
        <v>943</v>
      </c>
      <c r="K8" s="109"/>
    </row>
    <row r="9" spans="1:16" s="100" customFormat="1" x14ac:dyDescent="0.2">
      <c r="A9" s="110" t="s">
        <v>40</v>
      </c>
      <c r="B9" s="110" t="s">
        <v>129</v>
      </c>
      <c r="C9" s="110" t="s">
        <v>130</v>
      </c>
      <c r="D9" s="162">
        <v>23</v>
      </c>
      <c r="E9" s="70">
        <v>14000000</v>
      </c>
      <c r="F9" s="70">
        <v>322000000</v>
      </c>
      <c r="G9" s="70">
        <v>2715087.09</v>
      </c>
      <c r="H9" s="70">
        <v>117672</v>
      </c>
      <c r="I9" s="70">
        <v>445</v>
      </c>
      <c r="K9" s="109"/>
    </row>
    <row r="10" spans="1:16" s="100" customFormat="1" x14ac:dyDescent="0.2">
      <c r="A10" s="108" t="s">
        <v>112</v>
      </c>
      <c r="B10" s="108" t="s">
        <v>119</v>
      </c>
      <c r="C10" s="108" t="s">
        <v>120</v>
      </c>
      <c r="D10" s="161">
        <v>22.5</v>
      </c>
      <c r="E10" s="69">
        <v>22735148</v>
      </c>
      <c r="F10" s="69">
        <v>511540830</v>
      </c>
      <c r="G10" s="69">
        <v>1832581.11</v>
      </c>
      <c r="H10" s="69">
        <v>79515</v>
      </c>
      <c r="I10" s="69">
        <v>1620</v>
      </c>
      <c r="K10" s="109"/>
    </row>
    <row r="11" spans="1:16" s="100" customFormat="1" x14ac:dyDescent="0.2">
      <c r="A11" s="110" t="s">
        <v>113</v>
      </c>
      <c r="B11" s="110" t="s">
        <v>121</v>
      </c>
      <c r="C11" s="110" t="s">
        <v>122</v>
      </c>
      <c r="D11" s="162">
        <v>71.22</v>
      </c>
      <c r="E11" s="70">
        <v>6535478</v>
      </c>
      <c r="F11" s="70">
        <v>465456743.16000003</v>
      </c>
      <c r="G11" s="70">
        <v>1320612.04</v>
      </c>
      <c r="H11" s="70">
        <v>18370</v>
      </c>
      <c r="I11" s="70">
        <v>281</v>
      </c>
      <c r="K11" s="109"/>
    </row>
    <row r="12" spans="1:16" s="100" customFormat="1" x14ac:dyDescent="0.2">
      <c r="A12" s="108" t="s">
        <v>115</v>
      </c>
      <c r="B12" s="108" t="s">
        <v>127</v>
      </c>
      <c r="C12" s="108" t="s">
        <v>128</v>
      </c>
      <c r="D12" s="161">
        <v>13.99</v>
      </c>
      <c r="E12" s="69">
        <v>17219662</v>
      </c>
      <c r="F12" s="69">
        <v>240903071.38</v>
      </c>
      <c r="G12" s="69">
        <v>495456.3</v>
      </c>
      <c r="H12" s="69">
        <v>35222</v>
      </c>
      <c r="I12" s="69">
        <v>236</v>
      </c>
      <c r="K12" s="109"/>
    </row>
    <row r="13" spans="1:16" s="100" customFormat="1" x14ac:dyDescent="0.2">
      <c r="A13" s="110" t="s">
        <v>131</v>
      </c>
      <c r="B13" s="110" t="s">
        <v>132</v>
      </c>
      <c r="C13" s="110" t="s">
        <v>133</v>
      </c>
      <c r="D13" s="162">
        <v>1.1399999999999999</v>
      </c>
      <c r="E13" s="70">
        <v>16830838</v>
      </c>
      <c r="F13" s="70">
        <v>19203986.16</v>
      </c>
      <c r="G13" s="70">
        <v>169207.39</v>
      </c>
      <c r="H13" s="70">
        <v>137734</v>
      </c>
      <c r="I13" s="70">
        <v>227</v>
      </c>
      <c r="K13" s="109"/>
    </row>
    <row r="14" spans="1:16" s="100" customFormat="1" x14ac:dyDescent="0.2">
      <c r="A14" s="108" t="s">
        <v>41</v>
      </c>
      <c r="B14" s="108" t="s">
        <v>134</v>
      </c>
      <c r="C14" s="108" t="s">
        <v>135</v>
      </c>
      <c r="D14" s="161">
        <v>70</v>
      </c>
      <c r="E14" s="69">
        <v>6090943</v>
      </c>
      <c r="F14" s="69">
        <v>426366010</v>
      </c>
      <c r="G14" s="69">
        <v>134576.85999999999</v>
      </c>
      <c r="H14" s="69">
        <v>1915</v>
      </c>
      <c r="I14" s="69">
        <v>98</v>
      </c>
      <c r="K14" s="109"/>
    </row>
    <row r="15" spans="1:16" s="100" customFormat="1" ht="25.5" x14ac:dyDescent="0.2">
      <c r="A15" s="191" t="s">
        <v>398</v>
      </c>
      <c r="B15" s="191"/>
      <c r="C15" s="191"/>
      <c r="D15" s="192"/>
      <c r="E15" s="193"/>
      <c r="F15" s="186">
        <f>SUM(F6:F14)</f>
        <v>4847164880.7999992</v>
      </c>
      <c r="G15" s="186">
        <f>SUM(G6:G14)</f>
        <v>30894607.989999998</v>
      </c>
      <c r="H15" s="186">
        <f>SUM(H6:H14)</f>
        <v>992545</v>
      </c>
      <c r="I15" s="186">
        <f>SUM(I6:I14)</f>
        <v>6830</v>
      </c>
      <c r="K15" s="109"/>
    </row>
    <row r="16" spans="1:16" s="100" customFormat="1" x14ac:dyDescent="0.2">
      <c r="A16" s="111"/>
      <c r="B16" s="111"/>
      <c r="C16" s="111"/>
      <c r="D16" s="163"/>
      <c r="E16" s="105"/>
      <c r="F16" s="105"/>
      <c r="G16" s="105"/>
      <c r="H16" s="105"/>
      <c r="I16" s="102"/>
      <c r="K16" s="109"/>
      <c r="L16" s="107"/>
      <c r="M16" s="107"/>
      <c r="N16" s="107"/>
      <c r="O16" s="107"/>
      <c r="P16" s="107"/>
    </row>
    <row r="17" spans="1:16" s="100" customFormat="1" x14ac:dyDescent="0.2">
      <c r="A17" s="111"/>
      <c r="B17" s="111"/>
      <c r="C17" s="111"/>
      <c r="D17" s="163"/>
      <c r="E17" s="105"/>
      <c r="F17" s="105"/>
      <c r="G17" s="105"/>
      <c r="H17" s="105"/>
      <c r="I17" s="102"/>
      <c r="K17" s="109"/>
      <c r="L17" s="107"/>
      <c r="M17" s="107"/>
      <c r="N17" s="107"/>
      <c r="O17" s="107"/>
      <c r="P17" s="107"/>
    </row>
    <row r="18" spans="1:16" s="100" customFormat="1" ht="25.5" x14ac:dyDescent="0.2">
      <c r="A18" s="94" t="s">
        <v>76</v>
      </c>
      <c r="B18" s="95"/>
      <c r="C18" s="95"/>
      <c r="D18" s="164"/>
      <c r="E18" s="99"/>
      <c r="F18" s="99"/>
      <c r="G18" s="105"/>
      <c r="H18" s="105"/>
      <c r="I18" s="102"/>
      <c r="K18" s="109"/>
      <c r="L18" s="107"/>
      <c r="M18" s="107"/>
      <c r="N18" s="107"/>
      <c r="O18" s="107"/>
      <c r="P18" s="107"/>
    </row>
    <row r="19" spans="1:16" s="100" customFormat="1" ht="89.25" x14ac:dyDescent="0.2">
      <c r="A19" s="191" t="s">
        <v>383</v>
      </c>
      <c r="B19" s="194" t="s">
        <v>397</v>
      </c>
      <c r="C19" s="194" t="s">
        <v>55</v>
      </c>
      <c r="D19" s="189" t="s">
        <v>532</v>
      </c>
      <c r="E19" s="190" t="s">
        <v>533</v>
      </c>
      <c r="F19" s="190" t="s">
        <v>534</v>
      </c>
      <c r="G19" s="190" t="s">
        <v>385</v>
      </c>
      <c r="H19" s="190" t="s">
        <v>386</v>
      </c>
      <c r="I19" s="190" t="s">
        <v>387</v>
      </c>
      <c r="K19" s="109"/>
      <c r="L19" s="107"/>
      <c r="M19" s="107"/>
      <c r="N19" s="107"/>
      <c r="O19" s="107"/>
      <c r="P19" s="107"/>
    </row>
    <row r="20" spans="1:16" s="100" customFormat="1" x14ac:dyDescent="0.2">
      <c r="A20" s="108" t="s">
        <v>142</v>
      </c>
      <c r="B20" s="108" t="s">
        <v>143</v>
      </c>
      <c r="C20" s="108" t="s">
        <v>144</v>
      </c>
      <c r="D20" s="161">
        <v>18</v>
      </c>
      <c r="E20" s="69">
        <v>2838414</v>
      </c>
      <c r="F20" s="69">
        <v>51091452</v>
      </c>
      <c r="G20" s="69">
        <v>166225.54999999999</v>
      </c>
      <c r="H20" s="69">
        <v>9198</v>
      </c>
      <c r="I20" s="69">
        <v>54</v>
      </c>
      <c r="K20" s="109"/>
      <c r="L20" s="107"/>
      <c r="M20" s="107"/>
      <c r="N20" s="107"/>
      <c r="O20" s="107"/>
      <c r="P20" s="107"/>
    </row>
    <row r="21" spans="1:16" s="100" customFormat="1" x14ac:dyDescent="0.2">
      <c r="A21" s="110" t="s">
        <v>139</v>
      </c>
      <c r="B21" s="110" t="s">
        <v>140</v>
      </c>
      <c r="C21" s="110" t="s">
        <v>141</v>
      </c>
      <c r="D21" s="162">
        <v>412</v>
      </c>
      <c r="E21" s="70">
        <v>100919</v>
      </c>
      <c r="F21" s="70">
        <v>41578628</v>
      </c>
      <c r="G21" s="70">
        <v>94330.3</v>
      </c>
      <c r="H21" s="70">
        <v>232</v>
      </c>
      <c r="I21" s="70">
        <v>27</v>
      </c>
      <c r="K21" s="109"/>
      <c r="L21" s="107"/>
      <c r="M21" s="107"/>
      <c r="N21" s="107"/>
      <c r="O21" s="107"/>
      <c r="P21" s="107"/>
    </row>
    <row r="22" spans="1:16" s="100" customFormat="1" x14ac:dyDescent="0.2">
      <c r="A22" s="108" t="s">
        <v>145</v>
      </c>
      <c r="B22" s="108" t="s">
        <v>146</v>
      </c>
      <c r="C22" s="108" t="s">
        <v>147</v>
      </c>
      <c r="D22" s="161">
        <v>32.1</v>
      </c>
      <c r="E22" s="69">
        <v>497022</v>
      </c>
      <c r="F22" s="69">
        <v>15954406.199999999</v>
      </c>
      <c r="G22" s="69">
        <v>39098</v>
      </c>
      <c r="H22" s="69">
        <v>1112</v>
      </c>
      <c r="I22" s="69">
        <v>30</v>
      </c>
      <c r="K22" s="109"/>
      <c r="L22" s="107"/>
      <c r="M22" s="107"/>
      <c r="N22" s="107"/>
      <c r="O22" s="107"/>
      <c r="P22" s="107"/>
    </row>
    <row r="23" spans="1:16" s="100" customFormat="1" x14ac:dyDescent="0.2">
      <c r="A23" s="110" t="s">
        <v>153</v>
      </c>
      <c r="B23" s="110" t="s">
        <v>154</v>
      </c>
      <c r="C23" s="110" t="s">
        <v>155</v>
      </c>
      <c r="D23" s="162">
        <v>3.61</v>
      </c>
      <c r="E23" s="70">
        <v>3447901</v>
      </c>
      <c r="F23" s="70">
        <v>12446922.609999999</v>
      </c>
      <c r="G23" s="70">
        <v>10151.18</v>
      </c>
      <c r="H23" s="70">
        <v>2764</v>
      </c>
      <c r="I23" s="70">
        <v>28</v>
      </c>
      <c r="K23" s="109"/>
      <c r="L23" s="107"/>
      <c r="M23" s="107"/>
      <c r="N23" s="107"/>
      <c r="O23" s="107"/>
      <c r="P23" s="107"/>
    </row>
    <row r="24" spans="1:16" s="100" customFormat="1" x14ac:dyDescent="0.2">
      <c r="A24" s="108" t="s">
        <v>156</v>
      </c>
      <c r="B24" s="108" t="s">
        <v>157</v>
      </c>
      <c r="C24" s="108" t="s">
        <v>158</v>
      </c>
      <c r="D24" s="161">
        <v>25</v>
      </c>
      <c r="E24" s="69">
        <v>594601</v>
      </c>
      <c r="F24" s="69">
        <v>14865025</v>
      </c>
      <c r="G24" s="69">
        <v>6562.91</v>
      </c>
      <c r="H24" s="69">
        <v>273</v>
      </c>
      <c r="I24" s="69">
        <v>10</v>
      </c>
      <c r="K24" s="109"/>
      <c r="L24" s="107"/>
      <c r="M24" s="107"/>
      <c r="N24" s="107"/>
      <c r="O24" s="107"/>
      <c r="P24" s="107"/>
    </row>
    <row r="25" spans="1:16" s="100" customFormat="1" x14ac:dyDescent="0.2">
      <c r="A25" s="110" t="s">
        <v>159</v>
      </c>
      <c r="B25" s="110" t="s">
        <v>160</v>
      </c>
      <c r="C25" s="110" t="s">
        <v>161</v>
      </c>
      <c r="D25" s="162">
        <v>2.5</v>
      </c>
      <c r="E25" s="70">
        <v>491393</v>
      </c>
      <c r="F25" s="70">
        <v>1228482.5</v>
      </c>
      <c r="G25" s="70">
        <v>122.5</v>
      </c>
      <c r="H25" s="70">
        <v>49</v>
      </c>
      <c r="I25" s="70">
        <v>1</v>
      </c>
      <c r="J25" s="112"/>
      <c r="L25" s="107"/>
      <c r="M25" s="107"/>
      <c r="N25" s="107"/>
      <c r="O25" s="107"/>
      <c r="P25" s="107"/>
    </row>
    <row r="26" spans="1:16" s="100" customFormat="1" x14ac:dyDescent="0.2">
      <c r="A26" s="108" t="s">
        <v>150</v>
      </c>
      <c r="B26" s="108" t="s">
        <v>151</v>
      </c>
      <c r="C26" s="108" t="s">
        <v>152</v>
      </c>
      <c r="D26" s="161">
        <v>0.03</v>
      </c>
      <c r="E26" s="69">
        <v>5180000</v>
      </c>
      <c r="F26" s="69">
        <v>129500</v>
      </c>
      <c r="G26" s="69">
        <v>0</v>
      </c>
      <c r="H26" s="69">
        <v>0</v>
      </c>
      <c r="I26" s="69">
        <v>0</v>
      </c>
      <c r="J26" s="112"/>
      <c r="L26" s="107"/>
      <c r="M26" s="107"/>
      <c r="N26" s="107"/>
      <c r="O26" s="107"/>
      <c r="P26" s="107"/>
    </row>
    <row r="27" spans="1:16" s="100" customFormat="1" x14ac:dyDescent="0.2">
      <c r="A27" s="110" t="s">
        <v>162</v>
      </c>
      <c r="B27" s="110" t="s">
        <v>163</v>
      </c>
      <c r="C27" s="110" t="s">
        <v>164</v>
      </c>
      <c r="D27" s="162">
        <v>35</v>
      </c>
      <c r="E27" s="70">
        <v>189876</v>
      </c>
      <c r="F27" s="70">
        <v>6645660</v>
      </c>
      <c r="G27" s="70">
        <v>0</v>
      </c>
      <c r="H27" s="70">
        <v>0</v>
      </c>
      <c r="I27" s="70">
        <v>0</v>
      </c>
      <c r="J27" s="112"/>
      <c r="L27" s="107"/>
      <c r="M27" s="107"/>
      <c r="N27" s="107"/>
      <c r="O27" s="107"/>
      <c r="P27" s="107"/>
    </row>
    <row r="28" spans="1:16" s="100" customFormat="1" x14ac:dyDescent="0.2">
      <c r="A28" s="108" t="s">
        <v>148</v>
      </c>
      <c r="B28" s="108" t="s">
        <v>148</v>
      </c>
      <c r="C28" s="108" t="s">
        <v>149</v>
      </c>
      <c r="D28" s="161">
        <v>0.22</v>
      </c>
      <c r="E28" s="69">
        <v>2006987</v>
      </c>
      <c r="F28" s="69">
        <v>441537.14</v>
      </c>
      <c r="G28" s="69">
        <v>0</v>
      </c>
      <c r="H28" s="69">
        <v>0</v>
      </c>
      <c r="I28" s="69">
        <v>0</v>
      </c>
      <c r="J28" s="112"/>
      <c r="L28" s="107"/>
      <c r="M28" s="107"/>
      <c r="N28" s="107"/>
      <c r="O28" s="107"/>
      <c r="P28" s="107"/>
    </row>
    <row r="29" spans="1:16" s="100" customFormat="1" ht="25.5" x14ac:dyDescent="0.2">
      <c r="A29" s="191" t="s">
        <v>398</v>
      </c>
      <c r="B29" s="191"/>
      <c r="C29" s="191"/>
      <c r="D29" s="192"/>
      <c r="E29" s="193"/>
      <c r="F29" s="186">
        <f>SUM(F20:F28)</f>
        <v>144381613.44999999</v>
      </c>
      <c r="G29" s="186">
        <f>SUM(G20:G28)</f>
        <v>316490.43999999994</v>
      </c>
      <c r="H29" s="186">
        <f>SUM(H20:H28)</f>
        <v>13628</v>
      </c>
      <c r="I29" s="186">
        <f>SUM(I20:I28)</f>
        <v>150</v>
      </c>
      <c r="K29" s="109"/>
      <c r="L29" s="107"/>
      <c r="M29" s="107"/>
      <c r="N29" s="107"/>
      <c r="O29" s="107"/>
      <c r="P29" s="107"/>
    </row>
    <row r="30" spans="1:16" s="100" customFormat="1" x14ac:dyDescent="0.2">
      <c r="A30" s="113"/>
      <c r="B30" s="113"/>
      <c r="C30" s="113"/>
      <c r="D30" s="165"/>
      <c r="E30" s="114"/>
      <c r="F30" s="114"/>
      <c r="G30" s="115"/>
      <c r="H30" s="115"/>
      <c r="I30" s="115"/>
      <c r="K30" s="109"/>
      <c r="L30" s="107"/>
      <c r="M30" s="107"/>
      <c r="N30" s="107"/>
      <c r="O30" s="107"/>
      <c r="P30" s="107"/>
    </row>
    <row r="31" spans="1:16" s="100" customFormat="1" x14ac:dyDescent="0.2">
      <c r="A31" s="113"/>
      <c r="B31" s="113"/>
      <c r="C31" s="113"/>
      <c r="D31" s="165"/>
      <c r="E31" s="114"/>
      <c r="F31" s="114"/>
      <c r="G31" s="115"/>
      <c r="H31" s="115"/>
      <c r="I31" s="115"/>
      <c r="K31" s="109"/>
      <c r="L31" s="107"/>
      <c r="M31" s="107"/>
      <c r="N31" s="107"/>
      <c r="O31" s="107"/>
      <c r="P31" s="107"/>
    </row>
    <row r="32" spans="1:16" s="100" customFormat="1" ht="25.5" x14ac:dyDescent="0.2">
      <c r="A32" s="94" t="s">
        <v>77</v>
      </c>
      <c r="B32" s="95"/>
      <c r="C32" s="95"/>
      <c r="D32" s="164"/>
      <c r="E32" s="99"/>
      <c r="F32" s="99"/>
      <c r="G32" s="103"/>
      <c r="H32" s="103"/>
      <c r="I32" s="104"/>
      <c r="J32" s="112"/>
      <c r="K32" s="107"/>
      <c r="L32" s="107"/>
      <c r="M32" s="107"/>
      <c r="N32" s="107"/>
      <c r="O32" s="107"/>
      <c r="P32" s="107"/>
    </row>
    <row r="33" spans="1:16" s="100" customFormat="1" ht="89.25" x14ac:dyDescent="0.2">
      <c r="A33" s="191" t="s">
        <v>383</v>
      </c>
      <c r="B33" s="194" t="s">
        <v>397</v>
      </c>
      <c r="C33" s="194" t="s">
        <v>55</v>
      </c>
      <c r="D33" s="189" t="s">
        <v>532</v>
      </c>
      <c r="E33" s="190" t="s">
        <v>533</v>
      </c>
      <c r="F33" s="190" t="s">
        <v>534</v>
      </c>
      <c r="G33" s="190" t="s">
        <v>385</v>
      </c>
      <c r="H33" s="190" t="s">
        <v>386</v>
      </c>
      <c r="I33" s="190" t="s">
        <v>387</v>
      </c>
      <c r="K33" s="107"/>
      <c r="L33" s="107"/>
      <c r="M33" s="107"/>
      <c r="N33" s="107"/>
      <c r="O33" s="107"/>
      <c r="P33" s="107"/>
    </row>
    <row r="34" spans="1:16" s="100" customFormat="1" x14ac:dyDescent="0.2">
      <c r="A34" s="108" t="s">
        <v>114</v>
      </c>
      <c r="B34" s="108" t="s">
        <v>165</v>
      </c>
      <c r="C34" s="108" t="s">
        <v>166</v>
      </c>
      <c r="D34" s="161">
        <v>101.5</v>
      </c>
      <c r="E34" s="69">
        <v>814626</v>
      </c>
      <c r="F34" s="69">
        <v>82684539</v>
      </c>
      <c r="G34" s="69">
        <v>1638251.09</v>
      </c>
      <c r="H34" s="69">
        <v>17275</v>
      </c>
      <c r="I34" s="69">
        <v>173</v>
      </c>
      <c r="K34" s="107"/>
      <c r="L34" s="107"/>
      <c r="M34" s="107"/>
      <c r="N34" s="107"/>
      <c r="O34" s="107"/>
      <c r="P34" s="107"/>
    </row>
    <row r="35" spans="1:16" s="100" customFormat="1" x14ac:dyDescent="0.2">
      <c r="A35" s="110" t="s">
        <v>181</v>
      </c>
      <c r="B35" s="110" t="s">
        <v>182</v>
      </c>
      <c r="C35" s="110" t="s">
        <v>183</v>
      </c>
      <c r="D35" s="162">
        <v>18.38</v>
      </c>
      <c r="E35" s="70">
        <v>1793869</v>
      </c>
      <c r="F35" s="70">
        <v>32971312.219999999</v>
      </c>
      <c r="G35" s="70">
        <v>66986.98</v>
      </c>
      <c r="H35" s="70">
        <v>4465</v>
      </c>
      <c r="I35" s="70">
        <v>53</v>
      </c>
      <c r="K35" s="107"/>
      <c r="L35" s="107"/>
      <c r="M35" s="107"/>
      <c r="N35" s="107"/>
      <c r="O35" s="107"/>
      <c r="P35" s="107"/>
    </row>
    <row r="36" spans="1:16" s="100" customFormat="1" x14ac:dyDescent="0.2">
      <c r="A36" s="108" t="s">
        <v>202</v>
      </c>
      <c r="B36" s="108" t="s">
        <v>203</v>
      </c>
      <c r="C36" s="108" t="s">
        <v>204</v>
      </c>
      <c r="D36" s="161">
        <v>0.5</v>
      </c>
      <c r="E36" s="69">
        <v>3909878</v>
      </c>
      <c r="F36" s="69">
        <v>1954939</v>
      </c>
      <c r="G36" s="69">
        <v>46643.87</v>
      </c>
      <c r="H36" s="69">
        <v>94001</v>
      </c>
      <c r="I36" s="69">
        <v>760</v>
      </c>
    </row>
    <row r="37" spans="1:16" s="100" customFormat="1" x14ac:dyDescent="0.2">
      <c r="A37" s="110" t="s">
        <v>190</v>
      </c>
      <c r="B37" s="110" t="s">
        <v>191</v>
      </c>
      <c r="C37" s="110" t="s">
        <v>192</v>
      </c>
      <c r="D37" s="162">
        <v>8</v>
      </c>
      <c r="E37" s="70">
        <v>2675640</v>
      </c>
      <c r="F37" s="70">
        <v>21405120</v>
      </c>
      <c r="G37" s="70">
        <v>36513.599999999999</v>
      </c>
      <c r="H37" s="70">
        <v>4443</v>
      </c>
      <c r="I37" s="70">
        <v>578</v>
      </c>
    </row>
    <row r="38" spans="1:16" s="100" customFormat="1" x14ac:dyDescent="0.2">
      <c r="A38" s="108" t="s">
        <v>213</v>
      </c>
      <c r="B38" s="108" t="s">
        <v>214</v>
      </c>
      <c r="C38" s="108" t="s">
        <v>215</v>
      </c>
      <c r="D38" s="161">
        <v>3.61</v>
      </c>
      <c r="E38" s="69">
        <v>712410</v>
      </c>
      <c r="F38" s="69">
        <v>2571800.1</v>
      </c>
      <c r="G38" s="69">
        <v>26880.95</v>
      </c>
      <c r="H38" s="69">
        <v>8929</v>
      </c>
      <c r="I38" s="69">
        <v>112</v>
      </c>
    </row>
    <row r="39" spans="1:16" s="100" customFormat="1" x14ac:dyDescent="0.2">
      <c r="A39" s="110" t="s">
        <v>184</v>
      </c>
      <c r="B39" s="110" t="s">
        <v>185</v>
      </c>
      <c r="C39" s="110" t="s">
        <v>186</v>
      </c>
      <c r="D39" s="162">
        <v>41</v>
      </c>
      <c r="E39" s="70">
        <v>200000</v>
      </c>
      <c r="F39" s="70">
        <v>8199000</v>
      </c>
      <c r="G39" s="70">
        <v>22671.75</v>
      </c>
      <c r="H39" s="70">
        <v>608</v>
      </c>
      <c r="I39" s="70">
        <v>57</v>
      </c>
    </row>
    <row r="40" spans="1:16" s="100" customFormat="1" x14ac:dyDescent="0.2">
      <c r="A40" s="108" t="s">
        <v>175</v>
      </c>
      <c r="B40" s="108" t="s">
        <v>176</v>
      </c>
      <c r="C40" s="108" t="s">
        <v>177</v>
      </c>
      <c r="D40" s="161">
        <v>3.09</v>
      </c>
      <c r="E40" s="69">
        <v>2120401</v>
      </c>
      <c r="F40" s="69">
        <v>6549918.6900000004</v>
      </c>
      <c r="G40" s="69">
        <v>9794.5</v>
      </c>
      <c r="H40" s="69">
        <v>3000</v>
      </c>
      <c r="I40" s="69">
        <v>3</v>
      </c>
    </row>
    <row r="41" spans="1:16" s="100" customFormat="1" x14ac:dyDescent="0.2">
      <c r="A41" s="110" t="s">
        <v>187</v>
      </c>
      <c r="B41" s="110" t="s">
        <v>188</v>
      </c>
      <c r="C41" s="110" t="s">
        <v>189</v>
      </c>
      <c r="D41" s="162">
        <v>4.4000000000000004</v>
      </c>
      <c r="E41" s="70">
        <v>1254960</v>
      </c>
      <c r="F41" s="70">
        <v>5521824</v>
      </c>
      <c r="G41" s="70">
        <v>9228.7099999999991</v>
      </c>
      <c r="H41" s="70">
        <v>2000</v>
      </c>
      <c r="I41" s="70">
        <v>17</v>
      </c>
      <c r="K41" s="106"/>
      <c r="L41" s="107"/>
      <c r="M41" s="107"/>
      <c r="N41" s="107"/>
      <c r="O41" s="107"/>
      <c r="P41" s="107"/>
    </row>
    <row r="42" spans="1:16" s="100" customFormat="1" x14ac:dyDescent="0.2">
      <c r="A42" s="108" t="s">
        <v>169</v>
      </c>
      <c r="B42" s="108" t="s">
        <v>170</v>
      </c>
      <c r="C42" s="108" t="s">
        <v>171</v>
      </c>
      <c r="D42" s="161">
        <v>3.5</v>
      </c>
      <c r="E42" s="69">
        <v>2764308</v>
      </c>
      <c r="F42" s="69">
        <v>9675078</v>
      </c>
      <c r="G42" s="69">
        <v>7630</v>
      </c>
      <c r="H42" s="69">
        <v>2180</v>
      </c>
      <c r="I42" s="69">
        <v>25</v>
      </c>
    </row>
    <row r="43" spans="1:16" s="100" customFormat="1" x14ac:dyDescent="0.2">
      <c r="A43" s="110" t="s">
        <v>193</v>
      </c>
      <c r="B43" s="110" t="s">
        <v>194</v>
      </c>
      <c r="C43" s="110" t="s">
        <v>195</v>
      </c>
      <c r="D43" s="162">
        <v>60.1</v>
      </c>
      <c r="E43" s="70">
        <v>186436</v>
      </c>
      <c r="F43" s="70">
        <v>11204803.6</v>
      </c>
      <c r="G43" s="70">
        <v>6498</v>
      </c>
      <c r="H43" s="70">
        <v>104</v>
      </c>
      <c r="I43" s="70">
        <v>11</v>
      </c>
    </row>
    <row r="44" spans="1:16" s="100" customFormat="1" x14ac:dyDescent="0.2">
      <c r="A44" s="108" t="s">
        <v>196</v>
      </c>
      <c r="B44" s="108" t="s">
        <v>197</v>
      </c>
      <c r="C44" s="108" t="s">
        <v>198</v>
      </c>
      <c r="D44" s="161">
        <v>0.45</v>
      </c>
      <c r="E44" s="69">
        <v>4282596</v>
      </c>
      <c r="F44" s="69">
        <v>1922885.6</v>
      </c>
      <c r="G44" s="69">
        <v>5946.78</v>
      </c>
      <c r="H44" s="69">
        <v>11431</v>
      </c>
      <c r="I44" s="69">
        <v>57</v>
      </c>
    </row>
    <row r="45" spans="1:16" s="100" customFormat="1" x14ac:dyDescent="0.2">
      <c r="A45" s="110" t="s">
        <v>172</v>
      </c>
      <c r="B45" s="110" t="s">
        <v>173</v>
      </c>
      <c r="C45" s="110" t="s">
        <v>174</v>
      </c>
      <c r="D45" s="162">
        <v>40</v>
      </c>
      <c r="E45" s="70">
        <v>449872</v>
      </c>
      <c r="F45" s="70">
        <v>17994880</v>
      </c>
      <c r="G45" s="70">
        <v>3010.75</v>
      </c>
      <c r="H45" s="70">
        <v>78</v>
      </c>
      <c r="I45" s="70">
        <v>6</v>
      </c>
    </row>
    <row r="46" spans="1:16" s="100" customFormat="1" x14ac:dyDescent="0.2">
      <c r="A46" s="108" t="s">
        <v>199</v>
      </c>
      <c r="B46" s="108" t="s">
        <v>200</v>
      </c>
      <c r="C46" s="108" t="s">
        <v>201</v>
      </c>
      <c r="D46" s="161">
        <v>2.5</v>
      </c>
      <c r="E46" s="69">
        <v>692542</v>
      </c>
      <c r="F46" s="69">
        <v>1731355</v>
      </c>
      <c r="G46" s="69">
        <v>2983.01</v>
      </c>
      <c r="H46" s="69">
        <v>1314</v>
      </c>
      <c r="I46" s="69">
        <v>15</v>
      </c>
    </row>
    <row r="47" spans="1:16" s="100" customFormat="1" x14ac:dyDescent="0.2">
      <c r="A47" s="110" t="s">
        <v>106</v>
      </c>
      <c r="B47" s="110" t="s">
        <v>107</v>
      </c>
      <c r="C47" s="110" t="s">
        <v>226</v>
      </c>
      <c r="D47" s="162">
        <v>19.95</v>
      </c>
      <c r="E47" s="70">
        <v>202437</v>
      </c>
      <c r="F47" s="70">
        <v>4038618.15</v>
      </c>
      <c r="G47" s="70">
        <v>2753.1</v>
      </c>
      <c r="H47" s="70">
        <v>138</v>
      </c>
      <c r="I47" s="70">
        <v>3</v>
      </c>
    </row>
    <row r="48" spans="1:16" s="100" customFormat="1" x14ac:dyDescent="0.2">
      <c r="A48" s="108" t="s">
        <v>178</v>
      </c>
      <c r="B48" s="108" t="s">
        <v>179</v>
      </c>
      <c r="C48" s="108" t="s">
        <v>180</v>
      </c>
      <c r="D48" s="161">
        <v>6</v>
      </c>
      <c r="E48" s="69">
        <v>2925409</v>
      </c>
      <c r="F48" s="69">
        <v>17552454</v>
      </c>
      <c r="G48" s="69">
        <v>2466</v>
      </c>
      <c r="H48" s="69">
        <v>411</v>
      </c>
      <c r="I48" s="69">
        <v>12</v>
      </c>
      <c r="K48" s="112"/>
    </row>
    <row r="49" spans="1:18" s="100" customFormat="1" x14ac:dyDescent="0.2">
      <c r="A49" s="110" t="s">
        <v>205</v>
      </c>
      <c r="B49" s="110" t="s">
        <v>206</v>
      </c>
      <c r="C49" s="110" t="s">
        <v>207</v>
      </c>
      <c r="D49" s="162">
        <v>0.4</v>
      </c>
      <c r="E49" s="70">
        <v>3932515</v>
      </c>
      <c r="F49" s="70">
        <v>1573006</v>
      </c>
      <c r="G49" s="70">
        <v>2238.98</v>
      </c>
      <c r="H49" s="70">
        <v>5573</v>
      </c>
      <c r="I49" s="70">
        <v>39</v>
      </c>
      <c r="K49" s="112"/>
      <c r="L49" s="109"/>
      <c r="M49" s="109"/>
      <c r="N49" s="109"/>
      <c r="O49" s="116"/>
      <c r="Q49" s="105"/>
      <c r="R49" s="106"/>
    </row>
    <row r="50" spans="1:18" s="100" customFormat="1" x14ac:dyDescent="0.2">
      <c r="A50" s="108" t="s">
        <v>227</v>
      </c>
      <c r="B50" s="108" t="s">
        <v>228</v>
      </c>
      <c r="C50" s="108" t="s">
        <v>229</v>
      </c>
      <c r="D50" s="161">
        <v>3</v>
      </c>
      <c r="E50" s="69">
        <v>1127293</v>
      </c>
      <c r="F50" s="69">
        <v>3381879</v>
      </c>
      <c r="G50" s="69">
        <v>1479</v>
      </c>
      <c r="H50" s="69">
        <v>493</v>
      </c>
      <c r="I50" s="69">
        <v>3</v>
      </c>
      <c r="K50" s="112"/>
      <c r="L50" s="109"/>
      <c r="M50" s="109"/>
      <c r="N50" s="109"/>
      <c r="O50" s="116"/>
      <c r="Q50" s="105"/>
      <c r="R50" s="106"/>
    </row>
    <row r="51" spans="1:18" s="100" customFormat="1" x14ac:dyDescent="0.2">
      <c r="A51" s="110" t="s">
        <v>208</v>
      </c>
      <c r="B51" s="110" t="s">
        <v>209</v>
      </c>
      <c r="C51" s="110" t="s">
        <v>210</v>
      </c>
      <c r="D51" s="162">
        <v>0.3</v>
      </c>
      <c r="E51" s="70">
        <v>1229712</v>
      </c>
      <c r="F51" s="70">
        <v>368913.6</v>
      </c>
      <c r="G51" s="70">
        <v>292.39999999999998</v>
      </c>
      <c r="H51" s="70">
        <v>974</v>
      </c>
      <c r="I51" s="70">
        <v>27</v>
      </c>
      <c r="K51" s="112"/>
      <c r="L51" s="109"/>
      <c r="M51" s="109"/>
      <c r="N51" s="109"/>
      <c r="O51" s="116"/>
      <c r="Q51" s="105"/>
      <c r="R51" s="106"/>
    </row>
    <row r="52" spans="1:18" s="100" customFormat="1" x14ac:dyDescent="0.2">
      <c r="A52" s="108" t="s">
        <v>230</v>
      </c>
      <c r="B52" s="108" t="s">
        <v>231</v>
      </c>
      <c r="C52" s="108" t="s">
        <v>232</v>
      </c>
      <c r="D52" s="161">
        <v>0.08</v>
      </c>
      <c r="E52" s="69">
        <v>7347565</v>
      </c>
      <c r="F52" s="69">
        <v>565762.51</v>
      </c>
      <c r="G52" s="69">
        <v>76.66</v>
      </c>
      <c r="H52" s="69">
        <v>1106</v>
      </c>
      <c r="I52" s="69">
        <v>6</v>
      </c>
      <c r="K52" s="112"/>
      <c r="L52" s="109"/>
      <c r="M52" s="109"/>
      <c r="N52" s="109"/>
      <c r="O52" s="116"/>
      <c r="Q52" s="105"/>
      <c r="R52" s="106"/>
    </row>
    <row r="53" spans="1:18" s="100" customFormat="1" x14ac:dyDescent="0.2">
      <c r="A53" s="110" t="s">
        <v>221</v>
      </c>
      <c r="B53" s="110" t="s">
        <v>222</v>
      </c>
      <c r="C53" s="110" t="s">
        <v>223</v>
      </c>
      <c r="D53" s="162">
        <v>15</v>
      </c>
      <c r="E53" s="70">
        <v>953795</v>
      </c>
      <c r="F53" s="70">
        <v>14306925</v>
      </c>
      <c r="G53" s="70">
        <v>45</v>
      </c>
      <c r="H53" s="70">
        <v>3</v>
      </c>
      <c r="I53" s="70">
        <v>1</v>
      </c>
      <c r="L53" s="109"/>
      <c r="M53" s="109"/>
      <c r="N53" s="109"/>
      <c r="O53" s="116"/>
      <c r="Q53" s="105"/>
      <c r="R53" s="106"/>
    </row>
    <row r="54" spans="1:18" s="100" customFormat="1" x14ac:dyDescent="0.2">
      <c r="A54" s="108" t="s">
        <v>216</v>
      </c>
      <c r="B54" s="108" t="s">
        <v>217</v>
      </c>
      <c r="C54" s="108" t="s">
        <v>218</v>
      </c>
      <c r="D54" s="161">
        <v>40</v>
      </c>
      <c r="E54" s="69">
        <v>69531</v>
      </c>
      <c r="F54" s="69">
        <v>2781240</v>
      </c>
      <c r="G54" s="69">
        <v>0</v>
      </c>
      <c r="H54" s="69">
        <v>0</v>
      </c>
      <c r="I54" s="69">
        <v>0</v>
      </c>
    </row>
    <row r="55" spans="1:18" s="100" customFormat="1" x14ac:dyDescent="0.2">
      <c r="A55" s="110" t="s">
        <v>233</v>
      </c>
      <c r="B55" s="110" t="s">
        <v>234</v>
      </c>
      <c r="C55" s="110" t="s">
        <v>235</v>
      </c>
      <c r="D55" s="162">
        <v>2.5099999999999998</v>
      </c>
      <c r="E55" s="70">
        <v>9086</v>
      </c>
      <c r="F55" s="70">
        <v>22805.86</v>
      </c>
      <c r="G55" s="70">
        <v>0</v>
      </c>
      <c r="H55" s="70">
        <v>0</v>
      </c>
      <c r="I55" s="70">
        <v>0</v>
      </c>
    </row>
    <row r="56" spans="1:18" s="100" customFormat="1" x14ac:dyDescent="0.2">
      <c r="A56" s="108" t="s">
        <v>233</v>
      </c>
      <c r="B56" s="108" t="s">
        <v>236</v>
      </c>
      <c r="C56" s="108" t="s">
        <v>237</v>
      </c>
      <c r="D56" s="161"/>
      <c r="E56" s="69">
        <v>537</v>
      </c>
      <c r="F56" s="69">
        <v>32746.26</v>
      </c>
      <c r="G56" s="69">
        <v>0</v>
      </c>
      <c r="H56" s="69">
        <v>0</v>
      </c>
      <c r="I56" s="69">
        <v>0</v>
      </c>
    </row>
    <row r="57" spans="1:18" s="100" customFormat="1" ht="25.5" x14ac:dyDescent="0.2">
      <c r="A57" s="191" t="s">
        <v>398</v>
      </c>
      <c r="B57" s="191"/>
      <c r="C57" s="191"/>
      <c r="D57" s="192"/>
      <c r="E57" s="193"/>
      <c r="F57" s="186">
        <f>SUM(F34:F56)</f>
        <v>249011805.58999997</v>
      </c>
      <c r="G57" s="186">
        <f>SUM(G34:G56)</f>
        <v>1892391.1300000001</v>
      </c>
      <c r="H57" s="186">
        <f>SUM(H34:H56)</f>
        <v>158526</v>
      </c>
      <c r="I57" s="186">
        <f>SUM(I34:I56)</f>
        <v>1958</v>
      </c>
      <c r="K57" s="107"/>
      <c r="L57" s="107"/>
      <c r="M57" s="107"/>
      <c r="N57" s="107"/>
      <c r="O57" s="107"/>
      <c r="P57" s="107"/>
    </row>
    <row r="58" spans="1:18" s="100" customFormat="1" x14ac:dyDescent="0.2">
      <c r="A58" s="113"/>
      <c r="B58" s="113"/>
      <c r="C58" s="113"/>
      <c r="D58" s="165"/>
      <c r="E58" s="114"/>
      <c r="F58" s="114"/>
      <c r="G58" s="117"/>
      <c r="H58" s="117"/>
      <c r="I58" s="117"/>
      <c r="K58" s="107"/>
      <c r="L58" s="107"/>
      <c r="M58" s="107"/>
      <c r="N58" s="107"/>
      <c r="O58" s="107"/>
      <c r="P58" s="107"/>
    </row>
    <row r="59" spans="1:18" s="100" customFormat="1" x14ac:dyDescent="0.2">
      <c r="A59" s="113"/>
      <c r="B59" s="113"/>
      <c r="C59" s="113"/>
      <c r="D59" s="165"/>
      <c r="E59" s="114"/>
      <c r="F59" s="114"/>
      <c r="G59" s="117"/>
      <c r="H59" s="117"/>
      <c r="I59" s="117"/>
      <c r="K59" s="107"/>
      <c r="L59" s="107"/>
      <c r="M59" s="107"/>
      <c r="N59" s="107"/>
      <c r="O59" s="107"/>
      <c r="P59" s="107"/>
    </row>
    <row r="60" spans="1:18" s="100" customFormat="1" ht="25.5" x14ac:dyDescent="0.2">
      <c r="A60" s="96" t="s">
        <v>78</v>
      </c>
      <c r="B60" s="96"/>
      <c r="C60" s="96"/>
      <c r="D60" s="160"/>
      <c r="E60" s="97"/>
      <c r="F60" s="97"/>
      <c r="G60" s="103"/>
      <c r="H60" s="103"/>
      <c r="I60" s="104"/>
      <c r="J60" s="107"/>
      <c r="K60" s="107"/>
      <c r="L60" s="107"/>
      <c r="M60" s="107"/>
      <c r="N60" s="107"/>
      <c r="O60" s="107"/>
      <c r="P60" s="107"/>
    </row>
    <row r="61" spans="1:18" s="100" customFormat="1" ht="89.25" x14ac:dyDescent="0.2">
      <c r="A61" s="191" t="s">
        <v>383</v>
      </c>
      <c r="B61" s="194" t="s">
        <v>397</v>
      </c>
      <c r="C61" s="194" t="s">
        <v>55</v>
      </c>
      <c r="D61" s="189" t="s">
        <v>532</v>
      </c>
      <c r="E61" s="190" t="s">
        <v>533</v>
      </c>
      <c r="F61" s="190" t="s">
        <v>534</v>
      </c>
      <c r="G61" s="190" t="s">
        <v>385</v>
      </c>
      <c r="H61" s="190" t="s">
        <v>386</v>
      </c>
      <c r="I61" s="190" t="s">
        <v>387</v>
      </c>
      <c r="J61" s="107"/>
      <c r="K61" s="107"/>
      <c r="L61" s="107"/>
      <c r="M61" s="107"/>
      <c r="N61" s="107"/>
      <c r="O61" s="107"/>
      <c r="P61" s="107"/>
    </row>
    <row r="62" spans="1:18" s="100" customFormat="1" x14ac:dyDescent="0.2">
      <c r="A62" s="108" t="s">
        <v>413</v>
      </c>
      <c r="B62" s="108" t="s">
        <v>414</v>
      </c>
      <c r="C62" s="108" t="s">
        <v>415</v>
      </c>
      <c r="D62" s="161">
        <v>105.5</v>
      </c>
      <c r="E62" s="69">
        <v>51218</v>
      </c>
      <c r="F62" s="69">
        <v>54034990</v>
      </c>
      <c r="G62" s="69">
        <v>126100</v>
      </c>
      <c r="H62" s="69">
        <v>120</v>
      </c>
      <c r="I62" s="69">
        <v>5</v>
      </c>
      <c r="J62" s="107"/>
      <c r="K62" s="107"/>
      <c r="L62" s="107"/>
      <c r="M62" s="107"/>
      <c r="N62" s="107"/>
      <c r="O62" s="107"/>
      <c r="P62" s="107"/>
    </row>
    <row r="63" spans="1:18" s="100" customFormat="1" x14ac:dyDescent="0.2">
      <c r="A63" s="110" t="s">
        <v>262</v>
      </c>
      <c r="B63" s="110" t="s">
        <v>263</v>
      </c>
      <c r="C63" s="110" t="s">
        <v>264</v>
      </c>
      <c r="D63" s="162">
        <v>85</v>
      </c>
      <c r="E63" s="70">
        <v>215107</v>
      </c>
      <c r="F63" s="70">
        <v>3656819</v>
      </c>
      <c r="G63" s="70">
        <v>59557.64</v>
      </c>
      <c r="H63" s="70">
        <v>3483</v>
      </c>
      <c r="I63" s="70">
        <v>406</v>
      </c>
      <c r="J63" s="107"/>
      <c r="K63" s="107"/>
      <c r="L63" s="107"/>
      <c r="M63" s="107"/>
      <c r="N63" s="107"/>
      <c r="O63" s="107"/>
      <c r="P63" s="107"/>
    </row>
    <row r="64" spans="1:18" s="100" customFormat="1" x14ac:dyDescent="0.2">
      <c r="A64" s="108" t="s">
        <v>434</v>
      </c>
      <c r="B64" s="108" t="s">
        <v>435</v>
      </c>
      <c r="C64" s="108" t="s">
        <v>436</v>
      </c>
      <c r="D64" s="161">
        <v>105.5</v>
      </c>
      <c r="E64" s="69">
        <v>42897</v>
      </c>
      <c r="F64" s="69">
        <v>45256335</v>
      </c>
      <c r="G64" s="69">
        <v>45315</v>
      </c>
      <c r="H64" s="69">
        <v>43</v>
      </c>
      <c r="I64" s="69">
        <v>4</v>
      </c>
      <c r="J64" s="107"/>
      <c r="K64" s="107"/>
      <c r="L64" s="107"/>
      <c r="M64" s="107"/>
      <c r="N64" s="107"/>
      <c r="O64" s="107"/>
      <c r="P64" s="107"/>
    </row>
    <row r="65" spans="1:16" s="100" customFormat="1" x14ac:dyDescent="0.2">
      <c r="A65" s="110" t="s">
        <v>419</v>
      </c>
      <c r="B65" s="110" t="s">
        <v>420</v>
      </c>
      <c r="C65" s="110" t="s">
        <v>421</v>
      </c>
      <c r="D65" s="162">
        <v>105</v>
      </c>
      <c r="E65" s="70">
        <v>50000</v>
      </c>
      <c r="F65" s="70">
        <v>52500000</v>
      </c>
      <c r="G65" s="70">
        <v>4200</v>
      </c>
      <c r="H65" s="70">
        <v>4</v>
      </c>
      <c r="I65" s="70">
        <v>1</v>
      </c>
      <c r="J65" s="107"/>
      <c r="K65" s="107"/>
      <c r="L65" s="107"/>
      <c r="M65" s="107"/>
      <c r="N65" s="107"/>
      <c r="O65" s="107"/>
      <c r="P65" s="107"/>
    </row>
    <row r="66" spans="1:16" s="100" customFormat="1" x14ac:dyDescent="0.2">
      <c r="A66" s="108" t="s">
        <v>293</v>
      </c>
      <c r="B66" s="108" t="s">
        <v>294</v>
      </c>
      <c r="C66" s="108" t="s">
        <v>295</v>
      </c>
      <c r="D66" s="161">
        <v>100</v>
      </c>
      <c r="E66" s="69">
        <v>792909</v>
      </c>
      <c r="F66" s="69">
        <v>79290900</v>
      </c>
      <c r="G66" s="69">
        <v>1400</v>
      </c>
      <c r="H66" s="69">
        <v>14</v>
      </c>
      <c r="I66" s="69">
        <v>1</v>
      </c>
      <c r="J66" s="107"/>
      <c r="K66" s="107"/>
      <c r="L66" s="107"/>
      <c r="M66" s="107"/>
      <c r="N66" s="107"/>
      <c r="O66" s="107"/>
      <c r="P66" s="107"/>
    </row>
    <row r="67" spans="1:16" s="100" customFormat="1" x14ac:dyDescent="0.2">
      <c r="A67" s="110" t="s">
        <v>241</v>
      </c>
      <c r="B67" s="110" t="s">
        <v>242</v>
      </c>
      <c r="C67" s="110" t="s">
        <v>243</v>
      </c>
      <c r="D67" s="162">
        <v>94.5</v>
      </c>
      <c r="E67" s="70">
        <v>2178157</v>
      </c>
      <c r="F67" s="70">
        <v>205835836.5</v>
      </c>
      <c r="G67" s="70">
        <v>1246.03</v>
      </c>
      <c r="H67" s="70">
        <v>13</v>
      </c>
      <c r="I67" s="70">
        <v>3</v>
      </c>
      <c r="J67" s="107"/>
      <c r="K67" s="107"/>
      <c r="L67" s="107"/>
      <c r="M67" s="107"/>
      <c r="N67" s="107"/>
      <c r="O67" s="107"/>
      <c r="P67" s="107"/>
    </row>
    <row r="68" spans="1:16" s="100" customFormat="1" x14ac:dyDescent="0.2">
      <c r="A68" s="108" t="s">
        <v>253</v>
      </c>
      <c r="B68" s="108" t="s">
        <v>254</v>
      </c>
      <c r="C68" s="108" t="s">
        <v>255</v>
      </c>
      <c r="D68" s="161">
        <v>110</v>
      </c>
      <c r="E68" s="69">
        <v>77979</v>
      </c>
      <c r="F68" s="69">
        <v>32595222</v>
      </c>
      <c r="G68" s="69">
        <v>836</v>
      </c>
      <c r="H68" s="69">
        <v>2</v>
      </c>
      <c r="I68" s="69">
        <v>1</v>
      </c>
      <c r="J68" s="107"/>
      <c r="K68" s="107"/>
      <c r="L68" s="107"/>
      <c r="M68" s="107"/>
      <c r="N68" s="107"/>
      <c r="O68" s="107"/>
      <c r="P68" s="107"/>
    </row>
    <row r="69" spans="1:16" s="100" customFormat="1" x14ac:dyDescent="0.2">
      <c r="A69" s="110" t="s">
        <v>416</v>
      </c>
      <c r="B69" s="110" t="s">
        <v>417</v>
      </c>
      <c r="C69" s="110" t="s">
        <v>418</v>
      </c>
      <c r="D69" s="162">
        <v>104.05</v>
      </c>
      <c r="E69" s="70">
        <v>24000</v>
      </c>
      <c r="F69" s="70">
        <v>24972000</v>
      </c>
      <c r="G69" s="70">
        <v>0</v>
      </c>
      <c r="H69" s="70">
        <v>0</v>
      </c>
      <c r="I69" s="70">
        <v>0</v>
      </c>
      <c r="J69" s="107"/>
      <c r="K69" s="107"/>
      <c r="L69" s="107"/>
      <c r="M69" s="107"/>
      <c r="N69" s="107"/>
      <c r="O69" s="107"/>
      <c r="P69" s="107"/>
    </row>
    <row r="70" spans="1:16" s="100" customFormat="1" x14ac:dyDescent="0.2">
      <c r="A70" s="108" t="s">
        <v>116</v>
      </c>
      <c r="B70" s="108" t="s">
        <v>239</v>
      </c>
      <c r="C70" s="108" t="s">
        <v>240</v>
      </c>
      <c r="D70" s="161">
        <v>100</v>
      </c>
      <c r="E70" s="69">
        <v>1194</v>
      </c>
      <c r="F70" s="69">
        <v>1194000</v>
      </c>
      <c r="G70" s="69">
        <v>0</v>
      </c>
      <c r="H70" s="69">
        <v>0</v>
      </c>
      <c r="I70" s="69">
        <v>0</v>
      </c>
      <c r="J70" s="107"/>
      <c r="K70" s="107"/>
      <c r="L70" s="107"/>
      <c r="M70" s="107"/>
      <c r="N70" s="107"/>
      <c r="O70" s="107"/>
      <c r="P70" s="107"/>
    </row>
    <row r="71" spans="1:16" s="100" customFormat="1" x14ac:dyDescent="0.2">
      <c r="A71" s="110" t="s">
        <v>250</v>
      </c>
      <c r="B71" s="110" t="s">
        <v>251</v>
      </c>
      <c r="C71" s="110" t="s">
        <v>252</v>
      </c>
      <c r="D71" s="162">
        <v>123</v>
      </c>
      <c r="E71" s="70">
        <v>134300</v>
      </c>
      <c r="F71" s="70">
        <v>68931717.810000002</v>
      </c>
      <c r="G71" s="70">
        <v>0</v>
      </c>
      <c r="H71" s="70">
        <v>0</v>
      </c>
      <c r="I71" s="70">
        <v>0</v>
      </c>
      <c r="J71" s="107"/>
      <c r="K71" s="107"/>
      <c r="L71" s="107"/>
      <c r="M71" s="107"/>
      <c r="N71" s="107"/>
      <c r="O71" s="107"/>
      <c r="P71" s="107"/>
    </row>
    <row r="72" spans="1:16" s="100" customFormat="1" x14ac:dyDescent="0.2">
      <c r="A72" s="108" t="s">
        <v>267</v>
      </c>
      <c r="B72" s="108" t="s">
        <v>268</v>
      </c>
      <c r="C72" s="108" t="s">
        <v>269</v>
      </c>
      <c r="D72" s="161"/>
      <c r="E72" s="69">
        <v>148000</v>
      </c>
      <c r="F72" s="69">
        <v>61758920</v>
      </c>
      <c r="G72" s="69">
        <v>0</v>
      </c>
      <c r="H72" s="69">
        <v>0</v>
      </c>
      <c r="I72" s="69">
        <v>0</v>
      </c>
      <c r="J72" s="107"/>
      <c r="K72" s="107"/>
      <c r="L72" s="107"/>
      <c r="M72" s="107"/>
      <c r="N72" s="107"/>
      <c r="O72" s="107"/>
      <c r="P72" s="107"/>
    </row>
    <row r="73" spans="1:16" s="100" customFormat="1" x14ac:dyDescent="0.2">
      <c r="A73" s="110" t="s">
        <v>270</v>
      </c>
      <c r="B73" s="110" t="s">
        <v>271</v>
      </c>
      <c r="C73" s="110" t="s">
        <v>272</v>
      </c>
      <c r="D73" s="162">
        <v>102</v>
      </c>
      <c r="E73" s="70">
        <v>102000</v>
      </c>
      <c r="F73" s="70">
        <v>43414851.600000001</v>
      </c>
      <c r="G73" s="70">
        <v>0</v>
      </c>
      <c r="H73" s="70">
        <v>0</v>
      </c>
      <c r="I73" s="70">
        <v>0</v>
      </c>
      <c r="J73" s="107"/>
      <c r="K73" s="107"/>
      <c r="L73" s="107"/>
      <c r="M73" s="107"/>
      <c r="N73" s="107"/>
      <c r="O73" s="107"/>
      <c r="P73" s="107"/>
    </row>
    <row r="74" spans="1:16" s="100" customFormat="1" x14ac:dyDescent="0.2">
      <c r="A74" s="108" t="s">
        <v>273</v>
      </c>
      <c r="B74" s="108" t="s">
        <v>274</v>
      </c>
      <c r="C74" s="108" t="s">
        <v>275</v>
      </c>
      <c r="D74" s="161">
        <v>24.51</v>
      </c>
      <c r="E74" s="69">
        <v>4662470</v>
      </c>
      <c r="F74" s="69">
        <v>11427713.970000001</v>
      </c>
      <c r="G74" s="69">
        <v>0</v>
      </c>
      <c r="H74" s="69">
        <v>0</v>
      </c>
      <c r="I74" s="69">
        <v>0</v>
      </c>
      <c r="J74" s="107"/>
      <c r="K74" s="107"/>
      <c r="L74" s="107"/>
      <c r="M74" s="107"/>
      <c r="N74" s="107"/>
      <c r="O74" s="107"/>
      <c r="P74" s="107"/>
    </row>
    <row r="75" spans="1:16" s="100" customFormat="1" x14ac:dyDescent="0.2">
      <c r="A75" s="110" t="s">
        <v>333</v>
      </c>
      <c r="B75" s="110" t="s">
        <v>340</v>
      </c>
      <c r="C75" s="110" t="s">
        <v>341</v>
      </c>
      <c r="D75" s="162"/>
      <c r="E75" s="70"/>
      <c r="F75" s="70"/>
      <c r="G75" s="70">
        <v>0</v>
      </c>
      <c r="H75" s="70">
        <v>0</v>
      </c>
      <c r="I75" s="70">
        <v>0</v>
      </c>
      <c r="J75" s="107"/>
      <c r="K75" s="107"/>
      <c r="L75" s="107"/>
      <c r="M75" s="107"/>
      <c r="N75" s="107"/>
      <c r="O75" s="107"/>
      <c r="P75" s="107"/>
    </row>
    <row r="76" spans="1:16" s="100" customFormat="1" x14ac:dyDescent="0.2">
      <c r="A76" s="108" t="s">
        <v>333</v>
      </c>
      <c r="B76" s="108" t="s">
        <v>334</v>
      </c>
      <c r="C76" s="108" t="s">
        <v>335</v>
      </c>
      <c r="D76" s="161"/>
      <c r="E76" s="69"/>
      <c r="F76" s="69"/>
      <c r="G76" s="69">
        <v>0</v>
      </c>
      <c r="H76" s="69">
        <v>0</v>
      </c>
      <c r="I76" s="69">
        <v>0</v>
      </c>
      <c r="J76" s="107"/>
      <c r="K76" s="107"/>
      <c r="L76" s="107"/>
      <c r="M76" s="107"/>
      <c r="N76" s="107"/>
      <c r="O76" s="107"/>
      <c r="P76" s="107"/>
    </row>
    <row r="77" spans="1:16" s="100" customFormat="1" x14ac:dyDescent="0.2">
      <c r="A77" s="110" t="s">
        <v>278</v>
      </c>
      <c r="B77" s="110" t="s">
        <v>279</v>
      </c>
      <c r="C77" s="110" t="s">
        <v>280</v>
      </c>
      <c r="D77" s="162"/>
      <c r="E77" s="70">
        <v>200000</v>
      </c>
      <c r="F77" s="70">
        <v>20000000</v>
      </c>
      <c r="G77" s="70">
        <v>0</v>
      </c>
      <c r="H77" s="70">
        <v>0</v>
      </c>
      <c r="I77" s="70">
        <v>0</v>
      </c>
      <c r="J77" s="107"/>
      <c r="K77" s="107"/>
      <c r="L77" s="107"/>
      <c r="M77" s="107"/>
      <c r="N77" s="107"/>
      <c r="O77" s="107"/>
      <c r="P77" s="107"/>
    </row>
    <row r="78" spans="1:16" s="100" customFormat="1" x14ac:dyDescent="0.2">
      <c r="A78" s="108" t="s">
        <v>330</v>
      </c>
      <c r="B78" s="108" t="s">
        <v>331</v>
      </c>
      <c r="C78" s="108" t="s">
        <v>332</v>
      </c>
      <c r="D78" s="161">
        <v>103</v>
      </c>
      <c r="E78" s="69">
        <v>73000</v>
      </c>
      <c r="F78" s="69">
        <v>60152000</v>
      </c>
      <c r="G78" s="69">
        <v>0</v>
      </c>
      <c r="H78" s="69">
        <v>0</v>
      </c>
      <c r="I78" s="69">
        <v>0</v>
      </c>
      <c r="J78" s="107"/>
      <c r="K78" s="107"/>
      <c r="L78" s="107"/>
      <c r="M78" s="107"/>
      <c r="N78" s="107"/>
      <c r="O78" s="107"/>
      <c r="P78" s="107"/>
    </row>
    <row r="79" spans="1:16" s="100" customFormat="1" x14ac:dyDescent="0.2">
      <c r="A79" s="110" t="s">
        <v>281</v>
      </c>
      <c r="B79" s="110" t="s">
        <v>282</v>
      </c>
      <c r="C79" s="110" t="s">
        <v>283</v>
      </c>
      <c r="D79" s="162">
        <v>100</v>
      </c>
      <c r="E79" s="70">
        <v>137900</v>
      </c>
      <c r="F79" s="70">
        <v>13790000</v>
      </c>
      <c r="G79" s="70">
        <v>0</v>
      </c>
      <c r="H79" s="70">
        <v>0</v>
      </c>
      <c r="I79" s="70">
        <v>0</v>
      </c>
      <c r="J79" s="107"/>
      <c r="K79" s="107"/>
      <c r="L79" s="107"/>
      <c r="M79" s="107"/>
      <c r="N79" s="107"/>
      <c r="O79" s="107"/>
      <c r="P79" s="107"/>
    </row>
    <row r="80" spans="1:16" s="100" customFormat="1" x14ac:dyDescent="0.2">
      <c r="A80" s="108" t="s">
        <v>422</v>
      </c>
      <c r="B80" s="108" t="s">
        <v>423</v>
      </c>
      <c r="C80" s="108" t="s">
        <v>424</v>
      </c>
      <c r="D80" s="161"/>
      <c r="E80" s="69">
        <v>146220</v>
      </c>
      <c r="F80" s="69">
        <v>14622000</v>
      </c>
      <c r="G80" s="69">
        <v>0</v>
      </c>
      <c r="H80" s="69">
        <v>0</v>
      </c>
      <c r="I80" s="69">
        <v>0</v>
      </c>
      <c r="J80" s="107"/>
      <c r="K80" s="107"/>
      <c r="L80" s="107"/>
      <c r="M80" s="107"/>
      <c r="N80" s="107"/>
      <c r="O80" s="107"/>
      <c r="P80" s="107"/>
    </row>
    <row r="81" spans="1:16" s="100" customFormat="1" x14ac:dyDescent="0.2">
      <c r="A81" s="110" t="s">
        <v>284</v>
      </c>
      <c r="B81" s="110" t="s">
        <v>285</v>
      </c>
      <c r="C81" s="110" t="s">
        <v>286</v>
      </c>
      <c r="D81" s="162"/>
      <c r="E81" s="70">
        <v>100396</v>
      </c>
      <c r="F81" s="70">
        <v>71711.86</v>
      </c>
      <c r="G81" s="70">
        <v>0</v>
      </c>
      <c r="H81" s="70">
        <v>0</v>
      </c>
      <c r="I81" s="70">
        <v>0</v>
      </c>
      <c r="J81" s="107"/>
      <c r="K81" s="107"/>
      <c r="L81" s="107"/>
      <c r="M81" s="107"/>
      <c r="N81" s="107"/>
      <c r="O81" s="107"/>
      <c r="P81" s="107"/>
    </row>
    <row r="82" spans="1:16" s="100" customFormat="1" x14ac:dyDescent="0.2">
      <c r="A82" s="108" t="s">
        <v>287</v>
      </c>
      <c r="B82" s="108" t="s">
        <v>288</v>
      </c>
      <c r="C82" s="108" t="s">
        <v>289</v>
      </c>
      <c r="D82" s="161"/>
      <c r="E82" s="69"/>
      <c r="F82" s="69"/>
      <c r="G82" s="69">
        <v>0</v>
      </c>
      <c r="H82" s="69">
        <v>0</v>
      </c>
      <c r="I82" s="69">
        <v>0</v>
      </c>
      <c r="J82" s="107"/>
      <c r="K82" s="107"/>
      <c r="L82" s="107"/>
      <c r="M82" s="107"/>
      <c r="N82" s="107"/>
      <c r="O82" s="107"/>
      <c r="P82" s="107"/>
    </row>
    <row r="83" spans="1:16" s="100" customFormat="1" x14ac:dyDescent="0.2">
      <c r="A83" s="110" t="s">
        <v>259</v>
      </c>
      <c r="B83" s="110" t="s">
        <v>260</v>
      </c>
      <c r="C83" s="110" t="s">
        <v>261</v>
      </c>
      <c r="D83" s="162">
        <v>106</v>
      </c>
      <c r="E83" s="70">
        <v>33000</v>
      </c>
      <c r="F83" s="70">
        <v>34980000</v>
      </c>
      <c r="G83" s="70">
        <v>0</v>
      </c>
      <c r="H83" s="70">
        <v>0</v>
      </c>
      <c r="I83" s="70">
        <v>0</v>
      </c>
      <c r="J83" s="107"/>
      <c r="K83" s="107"/>
      <c r="L83" s="107"/>
      <c r="M83" s="107"/>
      <c r="N83" s="107"/>
      <c r="O83" s="107"/>
      <c r="P83" s="107"/>
    </row>
    <row r="84" spans="1:16" s="100" customFormat="1" x14ac:dyDescent="0.2">
      <c r="A84" s="108" t="s">
        <v>244</v>
      </c>
      <c r="B84" s="108" t="s">
        <v>245</v>
      </c>
      <c r="C84" s="108" t="s">
        <v>246</v>
      </c>
      <c r="D84" s="161">
        <v>107.5</v>
      </c>
      <c r="E84" s="69">
        <v>30158</v>
      </c>
      <c r="F84" s="69">
        <v>32419850</v>
      </c>
      <c r="G84" s="69">
        <v>0</v>
      </c>
      <c r="H84" s="69">
        <v>0</v>
      </c>
      <c r="I84" s="69">
        <v>0</v>
      </c>
      <c r="J84" s="107"/>
      <c r="K84" s="107"/>
      <c r="L84" s="107"/>
      <c r="M84" s="107"/>
      <c r="N84" s="107"/>
      <c r="O84" s="107"/>
      <c r="P84" s="107"/>
    </row>
    <row r="85" spans="1:16" s="100" customFormat="1" x14ac:dyDescent="0.2">
      <c r="A85" s="110" t="s">
        <v>290</v>
      </c>
      <c r="B85" s="110" t="s">
        <v>291</v>
      </c>
      <c r="C85" s="110" t="s">
        <v>292</v>
      </c>
      <c r="D85" s="162">
        <v>128</v>
      </c>
      <c r="E85" s="70">
        <v>162100</v>
      </c>
      <c r="F85" s="70">
        <v>106086539.52</v>
      </c>
      <c r="G85" s="70">
        <v>0</v>
      </c>
      <c r="H85" s="70">
        <v>0</v>
      </c>
      <c r="I85" s="70">
        <v>0</v>
      </c>
      <c r="J85" s="107"/>
      <c r="K85" s="107"/>
      <c r="L85" s="107"/>
      <c r="M85" s="107"/>
      <c r="N85" s="107"/>
      <c r="O85" s="107"/>
      <c r="P85" s="107"/>
    </row>
    <row r="86" spans="1:16" s="100" customFormat="1" x14ac:dyDescent="0.2">
      <c r="A86" s="108" t="s">
        <v>298</v>
      </c>
      <c r="B86" s="108" t="s">
        <v>299</v>
      </c>
      <c r="C86" s="108" t="s">
        <v>300</v>
      </c>
      <c r="D86" s="161">
        <v>102</v>
      </c>
      <c r="E86" s="69">
        <v>18902344</v>
      </c>
      <c r="F86" s="69">
        <v>804570711.41999996</v>
      </c>
      <c r="G86" s="69">
        <v>0</v>
      </c>
      <c r="H86" s="69">
        <v>0</v>
      </c>
      <c r="I86" s="69">
        <v>0</v>
      </c>
      <c r="J86" s="107"/>
      <c r="K86" s="107"/>
      <c r="L86" s="107"/>
      <c r="M86" s="107"/>
      <c r="N86" s="107"/>
      <c r="O86" s="107"/>
      <c r="P86" s="107"/>
    </row>
    <row r="87" spans="1:16" s="100" customFormat="1" x14ac:dyDescent="0.2">
      <c r="A87" s="110" t="s">
        <v>301</v>
      </c>
      <c r="B87" s="110" t="s">
        <v>302</v>
      </c>
      <c r="C87" s="110" t="s">
        <v>303</v>
      </c>
      <c r="D87" s="162">
        <v>112.7</v>
      </c>
      <c r="E87" s="70">
        <v>1198558</v>
      </c>
      <c r="F87" s="70">
        <v>1350774866</v>
      </c>
      <c r="G87" s="70">
        <v>0</v>
      </c>
      <c r="H87" s="70">
        <v>0</v>
      </c>
      <c r="I87" s="70">
        <v>0</v>
      </c>
      <c r="J87" s="107"/>
      <c r="K87" s="107"/>
      <c r="L87" s="107"/>
      <c r="M87" s="107"/>
      <c r="N87" s="107"/>
      <c r="O87" s="107"/>
      <c r="P87" s="107"/>
    </row>
    <row r="88" spans="1:16" s="100" customFormat="1" x14ac:dyDescent="0.2">
      <c r="A88" s="108" t="s">
        <v>256</v>
      </c>
      <c r="B88" s="108" t="s">
        <v>257</v>
      </c>
      <c r="C88" s="108" t="s">
        <v>258</v>
      </c>
      <c r="D88" s="161">
        <v>123.85</v>
      </c>
      <c r="E88" s="69">
        <v>1500000</v>
      </c>
      <c r="F88" s="69">
        <v>1857750000</v>
      </c>
      <c r="G88" s="69">
        <v>0</v>
      </c>
      <c r="H88" s="69">
        <v>0</v>
      </c>
      <c r="I88" s="69">
        <v>0</v>
      </c>
      <c r="J88" s="107"/>
      <c r="K88" s="107"/>
      <c r="L88" s="107"/>
      <c r="M88" s="107"/>
      <c r="N88" s="107"/>
      <c r="O88" s="107"/>
      <c r="P88" s="107"/>
    </row>
    <row r="89" spans="1:16" s="100" customFormat="1" x14ac:dyDescent="0.2">
      <c r="A89" s="110" t="s">
        <v>247</v>
      </c>
      <c r="B89" s="110" t="s">
        <v>248</v>
      </c>
      <c r="C89" s="110" t="s">
        <v>249</v>
      </c>
      <c r="D89" s="162">
        <v>112.9</v>
      </c>
      <c r="E89" s="70">
        <v>1645715</v>
      </c>
      <c r="F89" s="70">
        <v>1858012235</v>
      </c>
      <c r="G89" s="70">
        <v>0</v>
      </c>
      <c r="H89" s="70">
        <v>0</v>
      </c>
      <c r="I89" s="70">
        <v>0</v>
      </c>
      <c r="J89" s="107"/>
      <c r="K89" s="107"/>
      <c r="L89" s="107"/>
      <c r="M89" s="107"/>
      <c r="N89" s="107"/>
      <c r="O89" s="107"/>
      <c r="P89" s="107"/>
    </row>
    <row r="90" spans="1:16" s="100" customFormat="1" x14ac:dyDescent="0.2">
      <c r="A90" s="108" t="s">
        <v>304</v>
      </c>
      <c r="B90" s="108" t="s">
        <v>305</v>
      </c>
      <c r="C90" s="108" t="s">
        <v>306</v>
      </c>
      <c r="D90" s="161">
        <v>95.4</v>
      </c>
      <c r="E90" s="69">
        <v>1605866</v>
      </c>
      <c r="F90" s="69">
        <v>1531996164</v>
      </c>
      <c r="G90" s="69">
        <v>0</v>
      </c>
      <c r="H90" s="69">
        <v>0</v>
      </c>
      <c r="I90" s="69">
        <v>0</v>
      </c>
      <c r="J90" s="107"/>
      <c r="K90" s="107"/>
      <c r="L90" s="107"/>
      <c r="M90" s="107"/>
      <c r="N90" s="107"/>
      <c r="O90" s="107"/>
      <c r="P90" s="107"/>
    </row>
    <row r="91" spans="1:16" s="100" customFormat="1" x14ac:dyDescent="0.2">
      <c r="A91" s="110" t="s">
        <v>307</v>
      </c>
      <c r="B91" s="110" t="s">
        <v>308</v>
      </c>
      <c r="C91" s="110" t="s">
        <v>309</v>
      </c>
      <c r="D91" s="162">
        <v>130.01</v>
      </c>
      <c r="E91" s="70">
        <v>1500000</v>
      </c>
      <c r="F91" s="70">
        <v>1950150000</v>
      </c>
      <c r="G91" s="70">
        <v>0</v>
      </c>
      <c r="H91" s="70">
        <v>0</v>
      </c>
      <c r="I91" s="70">
        <v>0</v>
      </c>
      <c r="J91" s="107"/>
      <c r="K91" s="107"/>
      <c r="L91" s="107"/>
      <c r="M91" s="107"/>
      <c r="N91" s="107"/>
      <c r="O91" s="107"/>
      <c r="P91" s="107"/>
    </row>
    <row r="92" spans="1:16" s="100" customFormat="1" x14ac:dyDescent="0.2">
      <c r="A92" s="108" t="s">
        <v>310</v>
      </c>
      <c r="B92" s="108" t="s">
        <v>311</v>
      </c>
      <c r="C92" s="108" t="s">
        <v>312</v>
      </c>
      <c r="D92" s="161"/>
      <c r="E92" s="69">
        <v>1000000</v>
      </c>
      <c r="F92" s="69">
        <v>1000000000</v>
      </c>
      <c r="G92" s="69">
        <v>0</v>
      </c>
      <c r="H92" s="69">
        <v>0</v>
      </c>
      <c r="I92" s="69">
        <v>0</v>
      </c>
      <c r="J92" s="107"/>
      <c r="K92" s="107"/>
      <c r="L92" s="107"/>
      <c r="M92" s="107"/>
      <c r="N92" s="107"/>
      <c r="O92" s="107"/>
      <c r="P92" s="107"/>
    </row>
    <row r="93" spans="1:16" s="100" customFormat="1" x14ac:dyDescent="0.2">
      <c r="A93" s="110" t="s">
        <v>313</v>
      </c>
      <c r="B93" s="110" t="s">
        <v>314</v>
      </c>
      <c r="C93" s="110" t="s">
        <v>315</v>
      </c>
      <c r="D93" s="162">
        <v>105</v>
      </c>
      <c r="E93" s="70">
        <v>1251044</v>
      </c>
      <c r="F93" s="70">
        <v>1313596200</v>
      </c>
      <c r="G93" s="70">
        <v>0</v>
      </c>
      <c r="H93" s="70">
        <v>0</v>
      </c>
      <c r="I93" s="70">
        <v>0</v>
      </c>
      <c r="J93" s="107"/>
      <c r="K93" s="107"/>
      <c r="L93" s="107"/>
      <c r="M93" s="107"/>
      <c r="N93" s="107"/>
      <c r="O93" s="107"/>
      <c r="P93" s="107"/>
    </row>
    <row r="94" spans="1:16" s="100" customFormat="1" x14ac:dyDescent="0.2">
      <c r="A94" s="108" t="s">
        <v>336</v>
      </c>
      <c r="B94" s="108" t="s">
        <v>337</v>
      </c>
      <c r="C94" s="108" t="s">
        <v>338</v>
      </c>
      <c r="D94" s="161">
        <v>99.65</v>
      </c>
      <c r="E94" s="69">
        <v>1000000</v>
      </c>
      <c r="F94" s="69">
        <v>996500000</v>
      </c>
      <c r="G94" s="69">
        <v>0</v>
      </c>
      <c r="H94" s="69">
        <v>0</v>
      </c>
      <c r="I94" s="69">
        <v>0</v>
      </c>
      <c r="J94" s="107"/>
      <c r="K94" s="107"/>
      <c r="L94" s="107"/>
      <c r="M94" s="107"/>
      <c r="N94" s="107"/>
      <c r="O94" s="107"/>
      <c r="P94" s="107"/>
    </row>
    <row r="95" spans="1:16" s="100" customFormat="1" x14ac:dyDescent="0.2">
      <c r="A95" s="110" t="s">
        <v>425</v>
      </c>
      <c r="B95" s="110" t="s">
        <v>426</v>
      </c>
      <c r="C95" s="110" t="s">
        <v>427</v>
      </c>
      <c r="D95" s="162">
        <v>80.3</v>
      </c>
      <c r="E95" s="70">
        <v>2000000</v>
      </c>
      <c r="F95" s="70">
        <v>1606000000</v>
      </c>
      <c r="G95" s="70">
        <v>0</v>
      </c>
      <c r="H95" s="70">
        <v>0</v>
      </c>
      <c r="I95" s="70">
        <v>0</v>
      </c>
      <c r="J95" s="107"/>
      <c r="K95" s="107"/>
      <c r="L95" s="107"/>
      <c r="M95" s="107"/>
      <c r="N95" s="107"/>
      <c r="O95" s="107"/>
      <c r="P95" s="107"/>
    </row>
    <row r="96" spans="1:16" s="100" customFormat="1" x14ac:dyDescent="0.2">
      <c r="A96" s="108" t="s">
        <v>428</v>
      </c>
      <c r="B96" s="108" t="s">
        <v>429</v>
      </c>
      <c r="C96" s="108" t="s">
        <v>430</v>
      </c>
      <c r="D96" s="161"/>
      <c r="E96" s="69">
        <v>2000000</v>
      </c>
      <c r="F96" s="69">
        <v>2000000000</v>
      </c>
      <c r="G96" s="69">
        <v>0</v>
      </c>
      <c r="H96" s="69">
        <v>0</v>
      </c>
      <c r="I96" s="69">
        <v>0</v>
      </c>
      <c r="J96" s="107"/>
      <c r="K96" s="107"/>
      <c r="L96" s="107"/>
      <c r="M96" s="107"/>
      <c r="N96" s="107"/>
      <c r="O96" s="107"/>
      <c r="P96" s="107"/>
    </row>
    <row r="97" spans="1:16" s="100" customFormat="1" x14ac:dyDescent="0.2">
      <c r="A97" s="110" t="s">
        <v>431</v>
      </c>
      <c r="B97" s="110" t="s">
        <v>432</v>
      </c>
      <c r="C97" s="110" t="s">
        <v>433</v>
      </c>
      <c r="D97" s="162"/>
      <c r="E97" s="70">
        <v>700000</v>
      </c>
      <c r="F97" s="70">
        <v>700000000</v>
      </c>
      <c r="G97" s="70">
        <v>0</v>
      </c>
      <c r="H97" s="70">
        <v>0</v>
      </c>
      <c r="I97" s="70">
        <v>0</v>
      </c>
      <c r="J97" s="107"/>
      <c r="K97" s="107"/>
      <c r="L97" s="107"/>
      <c r="M97" s="107"/>
      <c r="N97" s="107"/>
      <c r="O97" s="107"/>
      <c r="P97" s="107"/>
    </row>
    <row r="98" spans="1:16" s="100" customFormat="1" x14ac:dyDescent="0.2">
      <c r="A98" s="108" t="s">
        <v>471</v>
      </c>
      <c r="B98" s="108" t="s">
        <v>472</v>
      </c>
      <c r="C98" s="108" t="s">
        <v>473</v>
      </c>
      <c r="D98" s="161"/>
      <c r="E98" s="69">
        <v>2000000</v>
      </c>
      <c r="F98" s="69">
        <v>2000000000</v>
      </c>
      <c r="G98" s="69">
        <v>0</v>
      </c>
      <c r="H98" s="69">
        <v>0</v>
      </c>
      <c r="I98" s="69">
        <v>0</v>
      </c>
      <c r="J98" s="107"/>
      <c r="K98" s="107"/>
      <c r="L98" s="107"/>
      <c r="M98" s="107"/>
      <c r="N98" s="107"/>
      <c r="O98" s="107"/>
      <c r="P98" s="107"/>
    </row>
    <row r="99" spans="1:16" s="100" customFormat="1" x14ac:dyDescent="0.2">
      <c r="A99" s="110" t="s">
        <v>437</v>
      </c>
      <c r="B99" s="110" t="s">
        <v>438</v>
      </c>
      <c r="C99" s="110" t="s">
        <v>439</v>
      </c>
      <c r="D99" s="162">
        <v>103</v>
      </c>
      <c r="E99" s="70">
        <v>100000</v>
      </c>
      <c r="F99" s="70">
        <v>103000000</v>
      </c>
      <c r="G99" s="70">
        <v>0</v>
      </c>
      <c r="H99" s="70">
        <v>0</v>
      </c>
      <c r="I99" s="70">
        <v>0</v>
      </c>
      <c r="J99" s="107"/>
      <c r="K99" s="107"/>
      <c r="L99" s="107"/>
      <c r="M99" s="107"/>
      <c r="N99" s="107"/>
      <c r="O99" s="107"/>
      <c r="P99" s="107"/>
    </row>
    <row r="100" spans="1:16" s="100" customFormat="1" x14ac:dyDescent="0.2">
      <c r="A100" s="108" t="s">
        <v>510</v>
      </c>
      <c r="B100" s="108" t="s">
        <v>511</v>
      </c>
      <c r="C100" s="108" t="s">
        <v>512</v>
      </c>
      <c r="D100" s="161">
        <v>101.5</v>
      </c>
      <c r="E100" s="69">
        <v>100000</v>
      </c>
      <c r="F100" s="69">
        <v>101500000</v>
      </c>
      <c r="G100" s="69">
        <v>0</v>
      </c>
      <c r="H100" s="69">
        <v>0</v>
      </c>
      <c r="I100" s="69">
        <v>0</v>
      </c>
      <c r="J100" s="107"/>
      <c r="K100" s="107"/>
      <c r="L100" s="107"/>
      <c r="M100" s="107"/>
      <c r="N100" s="107"/>
      <c r="O100" s="107"/>
      <c r="P100" s="107"/>
    </row>
    <row r="101" spans="1:16" s="100" customFormat="1" x14ac:dyDescent="0.2">
      <c r="A101" s="110" t="s">
        <v>316</v>
      </c>
      <c r="B101" s="110" t="s">
        <v>317</v>
      </c>
      <c r="C101" s="110" t="s">
        <v>318</v>
      </c>
      <c r="D101" s="162">
        <v>115.5</v>
      </c>
      <c r="E101" s="70">
        <v>30000</v>
      </c>
      <c r="F101" s="70">
        <v>34650000</v>
      </c>
      <c r="G101" s="70">
        <v>0</v>
      </c>
      <c r="H101" s="70">
        <v>0</v>
      </c>
      <c r="I101" s="70">
        <v>0</v>
      </c>
      <c r="J101" s="107"/>
      <c r="K101" s="107"/>
      <c r="L101" s="107"/>
      <c r="M101" s="107"/>
      <c r="N101" s="107"/>
      <c r="O101" s="107"/>
      <c r="P101" s="107"/>
    </row>
    <row r="102" spans="1:16" s="100" customFormat="1" ht="25.5" x14ac:dyDescent="0.2">
      <c r="A102" s="191" t="s">
        <v>398</v>
      </c>
      <c r="B102" s="191"/>
      <c r="C102" s="191"/>
      <c r="D102" s="192"/>
      <c r="E102" s="193"/>
      <c r="F102" s="186">
        <f>SUM(F62:F101)</f>
        <v>20175491583.68</v>
      </c>
      <c r="G102" s="186">
        <f>SUM(G62:G101)</f>
        <v>238654.67</v>
      </c>
      <c r="H102" s="186">
        <f>SUM(H62:H101)</f>
        <v>3679</v>
      </c>
      <c r="I102" s="186">
        <f>SUM(I62:I101)</f>
        <v>421</v>
      </c>
      <c r="J102" s="107"/>
      <c r="K102" s="107"/>
      <c r="L102" s="107"/>
      <c r="M102" s="107"/>
      <c r="N102" s="107"/>
      <c r="O102" s="107"/>
      <c r="P102" s="107"/>
    </row>
    <row r="103" spans="1:16" x14ac:dyDescent="0.2">
      <c r="A103" s="23"/>
      <c r="B103" s="23"/>
      <c r="C103" s="23"/>
      <c r="E103" s="166"/>
      <c r="I103" s="32"/>
      <c r="J103" s="24"/>
      <c r="K103" s="24"/>
      <c r="L103" s="24"/>
      <c r="M103" s="24"/>
      <c r="N103" s="24"/>
      <c r="O103" s="24"/>
      <c r="P103" s="24"/>
    </row>
    <row r="104" spans="1:16" ht="25.5" x14ac:dyDescent="0.2">
      <c r="A104" s="96" t="s">
        <v>108</v>
      </c>
      <c r="B104" s="96"/>
      <c r="C104" s="96"/>
      <c r="D104" s="160"/>
      <c r="E104" s="97"/>
      <c r="F104" s="97"/>
      <c r="G104" s="103"/>
      <c r="H104" s="103"/>
      <c r="I104" s="104"/>
      <c r="J104" s="24"/>
      <c r="K104" s="24"/>
      <c r="L104" s="24"/>
      <c r="M104" s="24"/>
      <c r="N104" s="24"/>
      <c r="O104" s="24"/>
      <c r="P104" s="24"/>
    </row>
    <row r="105" spans="1:16" ht="81" customHeight="1" x14ac:dyDescent="0.2">
      <c r="A105" s="191" t="s">
        <v>383</v>
      </c>
      <c r="B105" s="194" t="s">
        <v>397</v>
      </c>
      <c r="C105" s="194" t="s">
        <v>55</v>
      </c>
      <c r="D105" s="189" t="s">
        <v>532</v>
      </c>
      <c r="E105" s="190" t="s">
        <v>533</v>
      </c>
      <c r="F105" s="190" t="s">
        <v>385</v>
      </c>
      <c r="G105" s="190" t="s">
        <v>386</v>
      </c>
      <c r="H105" s="190" t="s">
        <v>387</v>
      </c>
      <c r="I105" s="23"/>
      <c r="J105" s="23"/>
      <c r="K105" s="23"/>
      <c r="L105" s="23"/>
      <c r="M105" s="23"/>
      <c r="N105" s="23"/>
    </row>
    <row r="106" spans="1:16" x14ac:dyDescent="0.2">
      <c r="A106" s="108" t="s">
        <v>440</v>
      </c>
      <c r="B106" s="108" t="s">
        <v>441</v>
      </c>
      <c r="C106" s="108" t="s">
        <v>442</v>
      </c>
      <c r="D106" s="161"/>
      <c r="E106" s="69"/>
      <c r="F106" s="69">
        <v>0</v>
      </c>
      <c r="G106" s="69">
        <v>0</v>
      </c>
      <c r="H106" s="69">
        <v>0</v>
      </c>
      <c r="I106" s="23"/>
      <c r="J106" s="23"/>
      <c r="K106" s="23"/>
      <c r="L106" s="23"/>
      <c r="M106" s="23"/>
      <c r="N106" s="23"/>
      <c r="O106" s="23"/>
    </row>
    <row r="107" spans="1:16" x14ac:dyDescent="0.2">
      <c r="A107" s="110" t="s">
        <v>443</v>
      </c>
      <c r="B107" s="110" t="s">
        <v>444</v>
      </c>
      <c r="C107" s="110" t="s">
        <v>445</v>
      </c>
      <c r="D107" s="162"/>
      <c r="E107" s="70">
        <v>30194</v>
      </c>
      <c r="F107" s="70">
        <v>0</v>
      </c>
      <c r="G107" s="70">
        <v>0</v>
      </c>
      <c r="H107" s="70">
        <v>0</v>
      </c>
      <c r="I107" s="29"/>
      <c r="J107" s="29"/>
      <c r="K107" s="28"/>
      <c r="L107" s="23"/>
      <c r="M107" s="24"/>
      <c r="N107" s="24"/>
      <c r="O107" s="24"/>
    </row>
    <row r="108" spans="1:16" s="56" customFormat="1" x14ac:dyDescent="0.2">
      <c r="A108" s="108" t="s">
        <v>459</v>
      </c>
      <c r="B108" s="108" t="s">
        <v>460</v>
      </c>
      <c r="C108" s="108" t="s">
        <v>461</v>
      </c>
      <c r="D108" s="161"/>
      <c r="E108" s="69">
        <v>45000</v>
      </c>
      <c r="F108" s="69">
        <v>0</v>
      </c>
      <c r="G108" s="69">
        <v>0</v>
      </c>
      <c r="H108" s="69">
        <v>0</v>
      </c>
      <c r="I108" s="29"/>
      <c r="J108" s="29"/>
      <c r="K108" s="28"/>
      <c r="M108" s="24"/>
      <c r="N108" s="24"/>
      <c r="O108" s="24"/>
    </row>
    <row r="109" spans="1:16" s="56" customFormat="1" x14ac:dyDescent="0.2">
      <c r="A109" s="110" t="s">
        <v>474</v>
      </c>
      <c r="B109" s="110" t="s">
        <v>475</v>
      </c>
      <c r="C109" s="110" t="s">
        <v>476</v>
      </c>
      <c r="D109" s="162"/>
      <c r="E109" s="70">
        <v>52500</v>
      </c>
      <c r="F109" s="70">
        <v>0</v>
      </c>
      <c r="G109" s="70">
        <v>0</v>
      </c>
      <c r="H109" s="70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08" t="s">
        <v>481</v>
      </c>
      <c r="B110" s="108" t="s">
        <v>482</v>
      </c>
      <c r="C110" s="108" t="s">
        <v>483</v>
      </c>
      <c r="D110" s="161"/>
      <c r="E110" s="69">
        <v>24000</v>
      </c>
      <c r="F110" s="69">
        <v>0</v>
      </c>
      <c r="G110" s="69">
        <v>0</v>
      </c>
      <c r="H110" s="69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10" t="s">
        <v>487</v>
      </c>
      <c r="B111" s="110" t="s">
        <v>488</v>
      </c>
      <c r="C111" s="110" t="s">
        <v>489</v>
      </c>
      <c r="D111" s="162"/>
      <c r="E111" s="70">
        <v>54000</v>
      </c>
      <c r="F111" s="70">
        <v>0</v>
      </c>
      <c r="G111" s="70">
        <v>0</v>
      </c>
      <c r="H111" s="70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08" t="s">
        <v>493</v>
      </c>
      <c r="B112" s="108" t="s">
        <v>494</v>
      </c>
      <c r="C112" s="108" t="s">
        <v>495</v>
      </c>
      <c r="D112" s="161"/>
      <c r="E112" s="69">
        <v>65060</v>
      </c>
      <c r="F112" s="69">
        <v>0</v>
      </c>
      <c r="G112" s="69">
        <v>0</v>
      </c>
      <c r="H112" s="69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10" t="s">
        <v>536</v>
      </c>
      <c r="B113" s="110" t="s">
        <v>537</v>
      </c>
      <c r="C113" s="110" t="s">
        <v>538</v>
      </c>
      <c r="D113" s="162"/>
      <c r="E113" s="70">
        <v>37000</v>
      </c>
      <c r="F113" s="70">
        <v>0</v>
      </c>
      <c r="G113" s="70">
        <v>0</v>
      </c>
      <c r="H113" s="70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08" t="s">
        <v>446</v>
      </c>
      <c r="B114" s="108" t="s">
        <v>447</v>
      </c>
      <c r="C114" s="108" t="s">
        <v>448</v>
      </c>
      <c r="D114" s="161"/>
      <c r="E114" s="69">
        <v>91100</v>
      </c>
      <c r="F114" s="69">
        <v>0</v>
      </c>
      <c r="G114" s="69">
        <v>0</v>
      </c>
      <c r="H114" s="69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10" t="s">
        <v>484</v>
      </c>
      <c r="B115" s="110" t="s">
        <v>485</v>
      </c>
      <c r="C115" s="110" t="s">
        <v>486</v>
      </c>
      <c r="D115" s="162"/>
      <c r="E115" s="70">
        <v>64500</v>
      </c>
      <c r="F115" s="70">
        <v>0</v>
      </c>
      <c r="G115" s="70">
        <v>0</v>
      </c>
      <c r="H115" s="70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08" t="s">
        <v>477</v>
      </c>
      <c r="B116" s="108" t="s">
        <v>478</v>
      </c>
      <c r="C116" s="108" t="s">
        <v>479</v>
      </c>
      <c r="D116" s="161"/>
      <c r="E116" s="69"/>
      <c r="F116" s="69">
        <v>0</v>
      </c>
      <c r="G116" s="69">
        <v>0</v>
      </c>
      <c r="H116" s="69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10" t="s">
        <v>490</v>
      </c>
      <c r="B117" s="110" t="s">
        <v>491</v>
      </c>
      <c r="C117" s="110" t="s">
        <v>492</v>
      </c>
      <c r="D117" s="162"/>
      <c r="E117" s="70">
        <v>12000</v>
      </c>
      <c r="F117" s="70">
        <v>0</v>
      </c>
      <c r="G117" s="70">
        <v>0</v>
      </c>
      <c r="H117" s="70">
        <v>0</v>
      </c>
      <c r="I117" s="29"/>
      <c r="J117" s="29"/>
      <c r="K117" s="28"/>
      <c r="M117" s="24"/>
      <c r="N117" s="24"/>
      <c r="O117" s="24"/>
    </row>
    <row r="118" spans="1:16" s="56" customFormat="1" x14ac:dyDescent="0.2">
      <c r="A118" s="108" t="s">
        <v>496</v>
      </c>
      <c r="B118" s="108" t="s">
        <v>497</v>
      </c>
      <c r="C118" s="108" t="s">
        <v>498</v>
      </c>
      <c r="D118" s="161"/>
      <c r="E118" s="69">
        <v>4000</v>
      </c>
      <c r="F118" s="69">
        <v>0</v>
      </c>
      <c r="G118" s="69">
        <v>0</v>
      </c>
      <c r="H118" s="69">
        <v>0</v>
      </c>
      <c r="I118" s="29"/>
      <c r="J118" s="29"/>
      <c r="K118" s="28"/>
      <c r="M118" s="24"/>
      <c r="N118" s="24"/>
      <c r="O118" s="24"/>
    </row>
    <row r="119" spans="1:16" s="56" customFormat="1" x14ac:dyDescent="0.2">
      <c r="A119" s="110" t="s">
        <v>539</v>
      </c>
      <c r="B119" s="110" t="s">
        <v>540</v>
      </c>
      <c r="C119" s="110" t="s">
        <v>541</v>
      </c>
      <c r="D119" s="162"/>
      <c r="E119" s="70">
        <v>7000</v>
      </c>
      <c r="F119" s="70">
        <v>0</v>
      </c>
      <c r="G119" s="70">
        <v>0</v>
      </c>
      <c r="H119" s="70">
        <v>0</v>
      </c>
      <c r="I119" s="29"/>
      <c r="J119" s="29"/>
      <c r="K119" s="28"/>
      <c r="M119" s="24"/>
      <c r="N119" s="24"/>
      <c r="O119" s="24"/>
    </row>
    <row r="120" spans="1:16" s="56" customFormat="1" x14ac:dyDescent="0.2">
      <c r="A120" s="108" t="s">
        <v>542</v>
      </c>
      <c r="B120" s="108" t="s">
        <v>543</v>
      </c>
      <c r="C120" s="108" t="s">
        <v>544</v>
      </c>
      <c r="D120" s="161"/>
      <c r="E120" s="69">
        <v>7000</v>
      </c>
      <c r="F120" s="69">
        <v>0</v>
      </c>
      <c r="G120" s="69">
        <v>0</v>
      </c>
      <c r="H120" s="69">
        <v>0</v>
      </c>
      <c r="I120" s="29"/>
      <c r="J120" s="29"/>
      <c r="K120" s="28"/>
      <c r="M120" s="24"/>
      <c r="N120" s="24"/>
      <c r="O120" s="24"/>
    </row>
    <row r="121" spans="1:16" ht="25.5" x14ac:dyDescent="0.2">
      <c r="A121" s="191" t="s">
        <v>398</v>
      </c>
      <c r="B121" s="191"/>
      <c r="C121" s="191"/>
      <c r="D121" s="192"/>
      <c r="E121" s="193"/>
      <c r="F121" s="186">
        <f>SUM(F106:F120)</f>
        <v>0</v>
      </c>
      <c r="G121" s="186">
        <f>SUM(G106:G120)</f>
        <v>0</v>
      </c>
      <c r="H121" s="186">
        <f>SUM(H106:H120)</f>
        <v>0</v>
      </c>
      <c r="I121" s="24"/>
      <c r="J121" s="24"/>
      <c r="K121" s="24"/>
      <c r="L121" s="24"/>
      <c r="M121" s="24"/>
      <c r="N121" s="24"/>
      <c r="O121" s="24"/>
    </row>
    <row r="122" spans="1:16" x14ac:dyDescent="0.2">
      <c r="A122" s="25"/>
      <c r="B122" s="25"/>
      <c r="C122" s="25"/>
      <c r="D122" s="167"/>
      <c r="E122" s="25"/>
      <c r="F122" s="25"/>
      <c r="G122" s="58"/>
      <c r="H122" s="58"/>
      <c r="I122" s="28"/>
      <c r="J122" s="24"/>
      <c r="K122" s="24"/>
      <c r="L122" s="24"/>
      <c r="M122" s="24"/>
      <c r="N122" s="24"/>
      <c r="O122" s="24"/>
      <c r="P122" s="24"/>
    </row>
    <row r="123" spans="1:16" ht="25.5" x14ac:dyDescent="0.2">
      <c r="A123" s="96" t="s">
        <v>329</v>
      </c>
      <c r="B123" s="96"/>
      <c r="C123" s="96"/>
      <c r="D123" s="160"/>
      <c r="E123" s="97"/>
      <c r="F123" s="97"/>
      <c r="G123" s="103"/>
      <c r="H123" s="103"/>
      <c r="I123" s="28"/>
      <c r="J123" s="24"/>
      <c r="K123" s="24"/>
      <c r="L123" s="24"/>
      <c r="M123" s="24"/>
      <c r="N123" s="24"/>
      <c r="O123" s="24"/>
      <c r="P123" s="24"/>
    </row>
    <row r="124" spans="1:16" ht="78.75" customHeight="1" x14ac:dyDescent="0.2">
      <c r="A124" s="227" t="s">
        <v>505</v>
      </c>
      <c r="B124" s="228" t="s">
        <v>506</v>
      </c>
      <c r="C124" s="228" t="s">
        <v>55</v>
      </c>
      <c r="D124" s="229" t="s">
        <v>532</v>
      </c>
      <c r="E124" s="230" t="s">
        <v>533</v>
      </c>
      <c r="F124" s="230" t="s">
        <v>507</v>
      </c>
      <c r="G124" s="230" t="s">
        <v>508</v>
      </c>
      <c r="H124" s="230" t="s">
        <v>509</v>
      </c>
      <c r="I124" s="28"/>
      <c r="J124" s="24"/>
      <c r="K124" s="24"/>
      <c r="L124" s="24"/>
      <c r="M124" s="24"/>
      <c r="N124" s="24"/>
      <c r="O124" s="24"/>
      <c r="P124" s="24"/>
    </row>
    <row r="125" spans="1:16" x14ac:dyDescent="0.2">
      <c r="A125" s="108" t="s">
        <v>513</v>
      </c>
      <c r="B125" s="108" t="s">
        <v>514</v>
      </c>
      <c r="C125" s="108" t="s">
        <v>515</v>
      </c>
      <c r="D125" s="161"/>
      <c r="E125" s="69">
        <v>270</v>
      </c>
      <c r="F125" s="69">
        <v>0</v>
      </c>
      <c r="G125" s="69">
        <v>0</v>
      </c>
      <c r="H125" s="69">
        <v>0</v>
      </c>
      <c r="I125" s="28"/>
      <c r="J125" s="24"/>
      <c r="K125" s="24"/>
      <c r="L125" s="24"/>
      <c r="M125" s="24"/>
      <c r="N125" s="24"/>
      <c r="O125" s="24"/>
      <c r="P125" s="24"/>
    </row>
    <row r="126" spans="1:16" s="56" customFormat="1" x14ac:dyDescent="0.2">
      <c r="A126" s="110" t="s">
        <v>462</v>
      </c>
      <c r="B126" s="110" t="s">
        <v>463</v>
      </c>
      <c r="C126" s="110" t="s">
        <v>464</v>
      </c>
      <c r="D126" s="162"/>
      <c r="E126" s="70">
        <v>28908</v>
      </c>
      <c r="F126" s="70">
        <v>0</v>
      </c>
      <c r="G126" s="70">
        <v>0</v>
      </c>
      <c r="H126" s="70">
        <v>0</v>
      </c>
      <c r="I126" s="28"/>
      <c r="J126" s="24"/>
      <c r="K126" s="24"/>
      <c r="L126" s="24"/>
      <c r="M126" s="24"/>
      <c r="N126" s="24"/>
      <c r="O126" s="24"/>
      <c r="P126" s="24"/>
    </row>
    <row r="127" spans="1:16" s="56" customFormat="1" x14ac:dyDescent="0.2">
      <c r="A127" s="108" t="s">
        <v>499</v>
      </c>
      <c r="B127" s="108" t="s">
        <v>500</v>
      </c>
      <c r="C127" s="108" t="s">
        <v>501</v>
      </c>
      <c r="D127" s="161"/>
      <c r="E127" s="69">
        <v>20000</v>
      </c>
      <c r="F127" s="69">
        <v>0</v>
      </c>
      <c r="G127" s="69">
        <v>0</v>
      </c>
      <c r="H127" s="69">
        <v>0</v>
      </c>
      <c r="I127" s="28"/>
      <c r="J127" s="24"/>
      <c r="K127" s="24"/>
      <c r="L127" s="24"/>
      <c r="M127" s="24"/>
      <c r="N127" s="24"/>
      <c r="O127" s="24"/>
      <c r="P127" s="24"/>
    </row>
    <row r="128" spans="1:16" s="56" customFormat="1" x14ac:dyDescent="0.2">
      <c r="A128" s="110" t="s">
        <v>450</v>
      </c>
      <c r="B128" s="110" t="s">
        <v>451</v>
      </c>
      <c r="C128" s="110" t="s">
        <v>452</v>
      </c>
      <c r="D128" s="162"/>
      <c r="E128" s="70">
        <v>20000</v>
      </c>
      <c r="F128" s="70">
        <v>0</v>
      </c>
      <c r="G128" s="70">
        <v>0</v>
      </c>
      <c r="H128" s="70">
        <v>0</v>
      </c>
      <c r="I128" s="28"/>
      <c r="J128" s="24"/>
      <c r="K128" s="24"/>
      <c r="L128" s="24"/>
      <c r="M128" s="24"/>
      <c r="N128" s="24"/>
      <c r="O128" s="24"/>
      <c r="P128" s="24"/>
    </row>
    <row r="129" spans="1:16" s="56" customFormat="1" x14ac:dyDescent="0.2">
      <c r="A129" s="108" t="s">
        <v>455</v>
      </c>
      <c r="B129" s="108" t="s">
        <v>456</v>
      </c>
      <c r="C129" s="108" t="s">
        <v>457</v>
      </c>
      <c r="D129" s="161"/>
      <c r="E129" s="69">
        <v>17662</v>
      </c>
      <c r="F129" s="69">
        <v>0</v>
      </c>
      <c r="G129" s="69">
        <v>0</v>
      </c>
      <c r="H129" s="69">
        <v>0</v>
      </c>
      <c r="I129" s="28"/>
      <c r="J129" s="24"/>
      <c r="K129" s="24"/>
      <c r="L129" s="24"/>
      <c r="M129" s="24"/>
      <c r="N129" s="24"/>
      <c r="O129" s="24"/>
      <c r="P129" s="24"/>
    </row>
    <row r="130" spans="1:16" ht="25.5" x14ac:dyDescent="0.2">
      <c r="A130" s="191" t="s">
        <v>398</v>
      </c>
      <c r="B130" s="191"/>
      <c r="C130" s="191"/>
      <c r="D130" s="192"/>
      <c r="E130" s="193"/>
      <c r="F130" s="186">
        <f>SUM(F125:F128)</f>
        <v>0</v>
      </c>
      <c r="G130" s="186">
        <f>SUM(G125:G128)</f>
        <v>0</v>
      </c>
      <c r="H130" s="186">
        <f>SUM(H125:H128)</f>
        <v>0</v>
      </c>
      <c r="I130" s="28"/>
      <c r="J130" s="23"/>
      <c r="K130" s="23"/>
      <c r="L130" s="24"/>
      <c r="M130" s="24"/>
      <c r="N130" s="24"/>
      <c r="O130" s="24"/>
      <c r="P130" s="24"/>
    </row>
    <row r="131" spans="1:16" x14ac:dyDescent="0.2">
      <c r="A131" s="26"/>
      <c r="B131" s="26"/>
      <c r="C131" s="26"/>
      <c r="D131" s="168"/>
      <c r="E131" s="26"/>
      <c r="F131" s="26"/>
      <c r="G131" s="26"/>
      <c r="H131" s="26"/>
      <c r="I131" s="28"/>
      <c r="J131" s="23"/>
      <c r="K131" s="23"/>
      <c r="L131" s="24"/>
      <c r="M131" s="24"/>
      <c r="N131" s="24"/>
      <c r="O131" s="24"/>
      <c r="P131" s="24"/>
    </row>
    <row r="132" spans="1:16" x14ac:dyDescent="0.2">
      <c r="A132" s="26"/>
      <c r="B132" s="26"/>
      <c r="C132" s="26"/>
      <c r="D132" s="168"/>
      <c r="E132" s="26"/>
      <c r="F132" s="226">
        <f>F130+F121+G102+G57+G29+G15</f>
        <v>33342144.229999997</v>
      </c>
      <c r="G132" s="26"/>
      <c r="H132" s="26"/>
      <c r="I132" s="28"/>
      <c r="J132" s="23"/>
      <c r="K132" s="23"/>
      <c r="L132" s="24"/>
      <c r="M132" s="24"/>
      <c r="N132" s="24"/>
      <c r="O132" s="24"/>
      <c r="P132" s="24"/>
    </row>
    <row r="133" spans="1:16" x14ac:dyDescent="0.2">
      <c r="A133" s="26"/>
      <c r="B133" s="26"/>
      <c r="C133" s="26"/>
      <c r="D133" s="168"/>
      <c r="E133" s="26"/>
      <c r="F133" s="226">
        <f>F132-'1. stran,1 page'!E17</f>
        <v>0</v>
      </c>
      <c r="G133" s="26"/>
      <c r="H133" s="26"/>
      <c r="I133" s="28"/>
      <c r="J133" s="23"/>
      <c r="K133" s="23"/>
      <c r="L133" s="24"/>
      <c r="M133" s="24"/>
      <c r="N133" s="24"/>
      <c r="O133" s="24"/>
      <c r="P133" s="24"/>
    </row>
    <row r="134" spans="1:16" x14ac:dyDescent="0.2">
      <c r="A134" s="26"/>
      <c r="B134" s="26"/>
      <c r="C134" s="26"/>
      <c r="D134" s="168"/>
      <c r="E134" s="26"/>
      <c r="F134" s="26"/>
      <c r="G134" s="26"/>
      <c r="H134" s="26"/>
      <c r="I134" s="28"/>
      <c r="J134" s="23"/>
      <c r="K134" s="23"/>
      <c r="L134" s="23"/>
      <c r="M134" s="23"/>
      <c r="N134" s="23"/>
      <c r="O134" s="23"/>
      <c r="P134" s="23"/>
    </row>
    <row r="135" spans="1:16" x14ac:dyDescent="0.2">
      <c r="A135" s="26"/>
      <c r="B135" s="26"/>
      <c r="C135" s="26"/>
      <c r="D135" s="168"/>
      <c r="E135" s="26"/>
      <c r="F135" s="26"/>
      <c r="G135" s="26"/>
      <c r="H135" s="26"/>
      <c r="I135" s="28"/>
      <c r="J135" s="23"/>
      <c r="K135" s="23"/>
      <c r="L135" s="23"/>
      <c r="M135" s="23"/>
      <c r="N135" s="23"/>
      <c r="O135" s="23"/>
      <c r="P135" s="23"/>
    </row>
    <row r="136" spans="1:16" x14ac:dyDescent="0.2">
      <c r="A136" s="26"/>
      <c r="B136" s="26"/>
      <c r="C136" s="26"/>
      <c r="D136" s="168"/>
      <c r="E136" s="26"/>
      <c r="F136" s="26"/>
      <c r="G136" s="26"/>
      <c r="H136" s="26"/>
      <c r="I136" s="28"/>
      <c r="J136" s="23"/>
      <c r="K136" s="23"/>
      <c r="L136" s="23"/>
      <c r="M136" s="23"/>
      <c r="N136" s="23"/>
      <c r="O136" s="23"/>
      <c r="P136" s="23"/>
    </row>
    <row r="137" spans="1:16" x14ac:dyDescent="0.2">
      <c r="A137" s="26"/>
      <c r="B137" s="26"/>
      <c r="C137" s="26"/>
      <c r="D137" s="168"/>
      <c r="E137" s="26"/>
      <c r="F137" s="26"/>
      <c r="G137" s="26"/>
      <c r="H137" s="26"/>
      <c r="I137" s="28"/>
      <c r="J137" s="23"/>
      <c r="K137" s="23"/>
      <c r="L137" s="23"/>
      <c r="M137" s="23"/>
      <c r="N137" s="23"/>
      <c r="O137" s="23"/>
      <c r="P137" s="23"/>
    </row>
    <row r="138" spans="1:16" x14ac:dyDescent="0.2">
      <c r="A138" s="26"/>
      <c r="B138" s="26"/>
      <c r="C138" s="26"/>
      <c r="D138" s="168"/>
      <c r="E138" s="26"/>
      <c r="F138" s="26"/>
      <c r="G138" s="26"/>
      <c r="H138" s="26"/>
      <c r="I138" s="28"/>
      <c r="J138" s="23"/>
      <c r="K138" s="29"/>
      <c r="L138" s="23"/>
      <c r="M138" s="23"/>
      <c r="N138" s="23"/>
      <c r="O138" s="23"/>
      <c r="P138" s="23"/>
    </row>
    <row r="139" spans="1:16" x14ac:dyDescent="0.2">
      <c r="A139" s="26"/>
      <c r="B139" s="26"/>
      <c r="C139" s="26"/>
      <c r="D139" s="168"/>
      <c r="E139" s="26"/>
      <c r="F139" s="26"/>
      <c r="G139" s="26"/>
      <c r="H139" s="26"/>
      <c r="I139" s="28"/>
      <c r="J139" s="23"/>
      <c r="K139" s="29"/>
      <c r="L139" s="28"/>
      <c r="M139" s="28"/>
      <c r="N139" s="28"/>
      <c r="O139" s="23"/>
      <c r="P139" s="23"/>
    </row>
    <row r="140" spans="1:16" x14ac:dyDescent="0.2">
      <c r="A140" s="26"/>
      <c r="B140" s="26"/>
      <c r="C140" s="26"/>
      <c r="D140" s="168"/>
      <c r="E140" s="26"/>
      <c r="F140" s="26"/>
      <c r="G140" s="26"/>
      <c r="H140" s="26"/>
      <c r="I140" s="28"/>
      <c r="J140" s="23"/>
      <c r="K140" s="29"/>
      <c r="L140" s="28"/>
      <c r="M140" s="28"/>
      <c r="N140" s="28"/>
      <c r="O140" s="29"/>
      <c r="P140" s="24"/>
    </row>
    <row r="141" spans="1:16" x14ac:dyDescent="0.2">
      <c r="A141" s="26"/>
      <c r="B141" s="26"/>
      <c r="C141" s="26"/>
      <c r="D141" s="168"/>
      <c r="E141" s="26"/>
      <c r="F141" s="26"/>
      <c r="G141" s="26"/>
      <c r="H141" s="26"/>
      <c r="I141" s="28"/>
      <c r="J141" s="23"/>
      <c r="K141" s="29"/>
      <c r="L141" s="28"/>
      <c r="M141" s="28"/>
      <c r="N141" s="28"/>
      <c r="O141" s="29"/>
      <c r="P141" s="24"/>
    </row>
    <row r="142" spans="1:16" x14ac:dyDescent="0.2">
      <c r="A142" s="26"/>
      <c r="B142" s="26"/>
      <c r="C142" s="26"/>
      <c r="D142" s="168"/>
      <c r="E142" s="26"/>
      <c r="F142" s="26"/>
      <c r="G142" s="26"/>
      <c r="H142" s="26"/>
      <c r="I142" s="28"/>
      <c r="J142" s="23"/>
      <c r="K142" s="29"/>
      <c r="L142" s="28"/>
      <c r="M142" s="28"/>
      <c r="N142" s="28"/>
      <c r="O142" s="29"/>
      <c r="P142" s="24"/>
    </row>
    <row r="143" spans="1:16" x14ac:dyDescent="0.2">
      <c r="A143" s="23"/>
      <c r="B143" s="23"/>
      <c r="C143" s="23"/>
      <c r="J143" s="23"/>
      <c r="K143" s="29"/>
      <c r="L143" s="28"/>
      <c r="M143" s="28"/>
      <c r="N143" s="28"/>
      <c r="O143" s="29"/>
      <c r="P143" s="24"/>
    </row>
    <row r="144" spans="1:16" x14ac:dyDescent="0.2">
      <c r="A144" s="23"/>
      <c r="B144" s="23"/>
      <c r="C144" s="23"/>
      <c r="J144" s="23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3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3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3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7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7"/>
      <c r="K149" s="29"/>
      <c r="L149" s="28"/>
      <c r="M149" s="28"/>
      <c r="N149" s="28"/>
      <c r="O149" s="29"/>
      <c r="P149" s="24"/>
    </row>
    <row r="150" spans="1:16" x14ac:dyDescent="0.2">
      <c r="A150" s="23"/>
      <c r="B150" s="23"/>
      <c r="C150" s="23"/>
      <c r="J150" s="27"/>
      <c r="K150" s="29"/>
      <c r="L150" s="28"/>
      <c r="M150" s="28"/>
      <c r="N150" s="28"/>
      <c r="O150" s="29"/>
      <c r="P150" s="24"/>
    </row>
    <row r="151" spans="1:16" x14ac:dyDescent="0.2">
      <c r="A151" s="23"/>
      <c r="B151" s="23"/>
      <c r="C151" s="23"/>
      <c r="J151" s="27"/>
      <c r="K151" s="29"/>
      <c r="L151" s="28"/>
      <c r="M151" s="28"/>
      <c r="N151" s="28"/>
      <c r="O151" s="29"/>
      <c r="P151" s="24"/>
    </row>
    <row r="152" spans="1:16" x14ac:dyDescent="0.2">
      <c r="A152" s="23"/>
      <c r="B152" s="23"/>
      <c r="C152" s="23"/>
      <c r="J152" s="27"/>
      <c r="K152" s="29"/>
      <c r="L152" s="28"/>
      <c r="M152" s="28"/>
      <c r="N152" s="28"/>
      <c r="O152" s="29"/>
      <c r="P152" s="24"/>
    </row>
    <row r="153" spans="1:16" x14ac:dyDescent="0.2">
      <c r="J153" s="27"/>
      <c r="K153" s="29"/>
      <c r="L153" s="28"/>
      <c r="M153" s="28"/>
      <c r="N153" s="28"/>
      <c r="O153" s="29"/>
      <c r="P153" s="24"/>
    </row>
    <row r="154" spans="1:16" x14ac:dyDescent="0.2">
      <c r="J154" s="27"/>
      <c r="K154" s="29"/>
      <c r="L154" s="28"/>
      <c r="M154" s="28"/>
      <c r="N154" s="28"/>
      <c r="O154" s="29"/>
      <c r="P154" s="24"/>
    </row>
    <row r="155" spans="1:16" x14ac:dyDescent="0.2">
      <c r="J155" s="27"/>
      <c r="K155" s="29"/>
      <c r="L155" s="28"/>
      <c r="M155" s="28"/>
      <c r="N155" s="28"/>
      <c r="O155" s="29"/>
      <c r="P155" s="24"/>
    </row>
    <row r="156" spans="1:16" x14ac:dyDescent="0.2">
      <c r="J156" s="27"/>
      <c r="K156" s="29"/>
      <c r="L156" s="28"/>
      <c r="M156" s="28"/>
      <c r="N156" s="28"/>
      <c r="O156" s="29"/>
      <c r="P156" s="24"/>
    </row>
    <row r="157" spans="1:16" x14ac:dyDescent="0.2">
      <c r="J157" s="27"/>
      <c r="K157" s="29"/>
      <c r="L157" s="28"/>
      <c r="M157" s="28"/>
      <c r="N157" s="28"/>
      <c r="O157" s="29"/>
      <c r="P157" s="24"/>
    </row>
    <row r="158" spans="1:16" x14ac:dyDescent="0.2">
      <c r="I158" s="28"/>
      <c r="J158" s="27"/>
      <c r="K158" s="29"/>
      <c r="L158" s="28"/>
      <c r="M158" s="28"/>
      <c r="N158" s="28"/>
      <c r="O158" s="29"/>
      <c r="P158" s="24"/>
    </row>
    <row r="159" spans="1:16" x14ac:dyDescent="0.2">
      <c r="I159" s="28"/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9"/>
      <c r="L175" s="28"/>
      <c r="M175" s="28"/>
      <c r="N175" s="28"/>
      <c r="O175" s="29"/>
      <c r="P175" s="24"/>
    </row>
    <row r="176" spans="9:16" x14ac:dyDescent="0.2">
      <c r="I176" s="28"/>
      <c r="J176" s="27"/>
      <c r="K176" s="29"/>
      <c r="L176" s="28"/>
      <c r="M176" s="28"/>
      <c r="N176" s="28"/>
      <c r="O176" s="29"/>
      <c r="P176" s="24"/>
    </row>
    <row r="177" spans="9:16" x14ac:dyDescent="0.2">
      <c r="I177" s="28"/>
      <c r="J177" s="27"/>
      <c r="K177" s="29"/>
      <c r="L177" s="28"/>
      <c r="M177" s="28"/>
      <c r="N177" s="28"/>
      <c r="O177" s="29"/>
      <c r="P177" s="24"/>
    </row>
    <row r="178" spans="9:16" x14ac:dyDescent="0.2">
      <c r="I178" s="28"/>
      <c r="J178" s="27"/>
      <c r="K178" s="23"/>
      <c r="L178" s="28"/>
      <c r="M178" s="28"/>
      <c r="N178" s="28"/>
      <c r="O178" s="29"/>
      <c r="P178" s="24"/>
    </row>
    <row r="179" spans="9:16" x14ac:dyDescent="0.2">
      <c r="I179" s="28"/>
      <c r="J179" s="27"/>
      <c r="K179" s="23"/>
      <c r="L179" s="23"/>
      <c r="M179" s="23"/>
      <c r="N179" s="23"/>
      <c r="O179" s="29"/>
      <c r="P179" s="24"/>
    </row>
    <row r="180" spans="9:16" x14ac:dyDescent="0.2">
      <c r="I180" s="28"/>
      <c r="J180" s="27"/>
      <c r="K180" s="23"/>
      <c r="L180" s="23"/>
      <c r="M180" s="23"/>
      <c r="N180" s="23"/>
      <c r="O180" s="23"/>
      <c r="P180" s="23"/>
    </row>
    <row r="181" spans="9:16" x14ac:dyDescent="0.2">
      <c r="I181" s="28"/>
      <c r="J181" s="27"/>
      <c r="K181" s="23"/>
      <c r="L181" s="23"/>
      <c r="M181" s="23"/>
      <c r="N181" s="23"/>
      <c r="O181" s="23"/>
      <c r="P181" s="23"/>
    </row>
    <row r="182" spans="9:16" x14ac:dyDescent="0.2">
      <c r="I182" s="28"/>
      <c r="J182" s="27"/>
      <c r="K182" s="24"/>
      <c r="L182" s="24"/>
      <c r="M182" s="24"/>
      <c r="N182" s="24"/>
      <c r="O182" s="24"/>
      <c r="P182" s="24"/>
    </row>
    <row r="183" spans="9:16" x14ac:dyDescent="0.2">
      <c r="I183" s="28"/>
      <c r="J183" s="27"/>
      <c r="K183" s="24"/>
      <c r="L183" s="24"/>
      <c r="M183" s="24"/>
      <c r="N183" s="24"/>
      <c r="O183" s="24"/>
      <c r="P183" s="24"/>
    </row>
    <row r="184" spans="9:16" x14ac:dyDescent="0.2">
      <c r="I184" s="28"/>
      <c r="J184" s="27"/>
      <c r="K184" s="24"/>
      <c r="L184" s="24"/>
      <c r="M184" s="24"/>
      <c r="N184" s="24"/>
      <c r="O184" s="24"/>
      <c r="P184" s="24"/>
    </row>
    <row r="185" spans="9:16" x14ac:dyDescent="0.2">
      <c r="I185" s="28"/>
      <c r="J185" s="27"/>
      <c r="K185" s="24"/>
      <c r="L185" s="24"/>
      <c r="M185" s="24"/>
      <c r="N185" s="24"/>
      <c r="O185" s="24"/>
      <c r="P185" s="24"/>
    </row>
    <row r="186" spans="9:16" x14ac:dyDescent="0.2">
      <c r="I186" s="28"/>
      <c r="J186" s="27"/>
      <c r="K186" s="24"/>
      <c r="L186" s="24"/>
      <c r="M186" s="24"/>
      <c r="N186" s="24"/>
      <c r="O186" s="24"/>
      <c r="P186" s="24"/>
    </row>
    <row r="187" spans="9:16" x14ac:dyDescent="0.2">
      <c r="I187" s="28"/>
      <c r="J187" s="27"/>
      <c r="K187" s="24"/>
      <c r="L187" s="24"/>
      <c r="M187" s="24"/>
      <c r="N187" s="24"/>
      <c r="O187" s="24"/>
      <c r="P187" s="24"/>
    </row>
    <row r="188" spans="9:16" x14ac:dyDescent="0.2">
      <c r="I188" s="28"/>
      <c r="J188" s="23"/>
      <c r="K188" s="24"/>
      <c r="L188" s="24"/>
      <c r="M188" s="24"/>
      <c r="N188" s="24"/>
      <c r="O188" s="24"/>
      <c r="P188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A4" sqref="A4:C14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2" t="s">
        <v>110</v>
      </c>
      <c r="B1" s="262"/>
      <c r="C1" s="262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91" t="s">
        <v>399</v>
      </c>
      <c r="B3" s="182" t="s">
        <v>400</v>
      </c>
      <c r="C3" s="182" t="s">
        <v>401</v>
      </c>
      <c r="D3" s="34"/>
      <c r="E3" s="34"/>
      <c r="F3" s="34"/>
      <c r="G3" s="34"/>
      <c r="H3" s="34"/>
      <c r="I3" s="34"/>
      <c r="J3" s="34"/>
    </row>
    <row r="4" spans="1:10" x14ac:dyDescent="0.2">
      <c r="A4" s="122" t="s">
        <v>342</v>
      </c>
      <c r="B4" s="118">
        <v>13409590.27</v>
      </c>
      <c r="C4" s="119">
        <v>0.2011</v>
      </c>
      <c r="D4" s="34"/>
      <c r="E4" s="34"/>
      <c r="F4" s="34"/>
      <c r="G4" s="34"/>
      <c r="H4" s="34"/>
      <c r="I4" s="34"/>
      <c r="J4" s="34"/>
    </row>
    <row r="5" spans="1:10" x14ac:dyDescent="0.2">
      <c r="A5" s="123" t="s">
        <v>319</v>
      </c>
      <c r="B5" s="120">
        <v>12443025.949999999</v>
      </c>
      <c r="C5" s="121">
        <v>0.18659999999999999</v>
      </c>
      <c r="D5" s="34"/>
      <c r="E5" s="34"/>
      <c r="F5" s="34"/>
      <c r="G5" s="34"/>
      <c r="H5" s="34"/>
      <c r="I5" s="34"/>
      <c r="J5" s="34"/>
    </row>
    <row r="6" spans="1:10" x14ac:dyDescent="0.2">
      <c r="A6" s="122" t="s">
        <v>320</v>
      </c>
      <c r="B6" s="118">
        <v>9157366.9000000004</v>
      </c>
      <c r="C6" s="119">
        <v>0.13730000000000001</v>
      </c>
      <c r="D6" s="34"/>
      <c r="E6" s="34"/>
      <c r="F6" s="34"/>
      <c r="G6" s="34"/>
      <c r="H6" s="34"/>
      <c r="I6" s="34"/>
      <c r="J6" s="34"/>
    </row>
    <row r="7" spans="1:10" x14ac:dyDescent="0.2">
      <c r="A7" s="123" t="s">
        <v>322</v>
      </c>
      <c r="B7" s="120">
        <v>6595750.7800000003</v>
      </c>
      <c r="C7" s="121">
        <v>9.8900000000000002E-2</v>
      </c>
      <c r="D7" s="34"/>
      <c r="E7" s="34"/>
      <c r="F7" s="34"/>
      <c r="G7" s="34"/>
      <c r="H7" s="34"/>
      <c r="I7" s="34"/>
      <c r="J7" s="34"/>
    </row>
    <row r="8" spans="1:10" x14ac:dyDescent="0.2">
      <c r="A8" s="122" t="s">
        <v>323</v>
      </c>
      <c r="B8" s="118">
        <v>5298718.12</v>
      </c>
      <c r="C8" s="119">
        <v>7.9500000000000001E-2</v>
      </c>
      <c r="D8" s="34"/>
      <c r="E8" s="34"/>
      <c r="F8" s="34"/>
      <c r="G8" s="34"/>
      <c r="H8" s="34"/>
      <c r="I8" s="34"/>
      <c r="J8" s="34"/>
    </row>
    <row r="9" spans="1:10" x14ac:dyDescent="0.2">
      <c r="A9" s="124" t="s">
        <v>321</v>
      </c>
      <c r="B9" s="120">
        <v>4449311.59</v>
      </c>
      <c r="C9" s="121">
        <v>6.6699999999999995E-2</v>
      </c>
      <c r="D9" s="34"/>
      <c r="E9" s="34"/>
      <c r="F9" s="34"/>
      <c r="G9" s="34"/>
      <c r="H9" s="34"/>
      <c r="I9" s="34"/>
      <c r="J9" s="34"/>
    </row>
    <row r="10" spans="1:10" x14ac:dyDescent="0.2">
      <c r="A10" s="122" t="s">
        <v>480</v>
      </c>
      <c r="B10" s="118">
        <v>3551817.69</v>
      </c>
      <c r="C10" s="119">
        <v>5.33E-2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4" t="s">
        <v>502</v>
      </c>
      <c r="B11" s="120">
        <v>2577419.6800000002</v>
      </c>
      <c r="C11" s="121">
        <v>3.8699999999999998E-2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2" t="s">
        <v>523</v>
      </c>
      <c r="B12" s="118">
        <v>2344928.11</v>
      </c>
      <c r="C12" s="119">
        <v>3.5200000000000002E-2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3" t="s">
        <v>545</v>
      </c>
      <c r="B13" s="120">
        <v>1677897.9</v>
      </c>
      <c r="C13" s="121">
        <v>2.52E-2</v>
      </c>
      <c r="D13" s="34"/>
      <c r="E13" s="36"/>
      <c r="F13" s="36"/>
      <c r="G13" s="36"/>
      <c r="H13" s="36"/>
      <c r="I13" s="36"/>
      <c r="J13" s="36"/>
    </row>
    <row r="14" spans="1:10" x14ac:dyDescent="0.2">
      <c r="A14" s="125" t="s">
        <v>546</v>
      </c>
      <c r="B14" s="118">
        <v>5178461.47</v>
      </c>
      <c r="C14" s="119">
        <v>7.7600000000000002E-2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91" t="s">
        <v>398</v>
      </c>
      <c r="B15" s="184">
        <f>SUM(B4:B14)</f>
        <v>66684288.459999993</v>
      </c>
      <c r="C15" s="195">
        <v>1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22">
        <f>B15/2</f>
        <v>33342144.229999997</v>
      </c>
      <c r="E17" s="39"/>
      <c r="F17" s="36"/>
      <c r="G17" s="36"/>
      <c r="H17" s="37"/>
      <c r="I17" s="36"/>
      <c r="J17" s="36"/>
    </row>
    <row r="18" spans="2:10" x14ac:dyDescent="0.2">
      <c r="B18" s="222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6"/>
  <sheetViews>
    <sheetView view="pageBreakPreview" topLeftCell="A19" zoomScale="80" zoomScaleNormal="90" zoomScaleSheetLayoutView="80" workbookViewId="0">
      <selection activeCell="A39" sqref="A39:E39"/>
    </sheetView>
  </sheetViews>
  <sheetFormatPr defaultRowHeight="12.75" x14ac:dyDescent="0.2"/>
  <cols>
    <col min="1" max="1" width="45.28515625" style="131" customWidth="1"/>
    <col min="2" max="2" width="15" style="131" customWidth="1"/>
    <col min="3" max="3" width="25.140625" style="131" bestFit="1" customWidth="1"/>
    <col min="4" max="4" width="22.28515625" style="131" bestFit="1" customWidth="1"/>
    <col min="5" max="5" width="16" style="127" customWidth="1"/>
  </cols>
  <sheetData>
    <row r="1" spans="1:7" ht="35.25" customHeight="1" x14ac:dyDescent="0.25">
      <c r="A1" s="263" t="s">
        <v>411</v>
      </c>
      <c r="B1" s="264"/>
      <c r="C1" s="264"/>
      <c r="D1" s="264"/>
      <c r="E1" s="264"/>
      <c r="F1" s="52"/>
      <c r="G1" s="42"/>
    </row>
    <row r="2" spans="1:7" x14ac:dyDescent="0.2">
      <c r="A2" s="129"/>
      <c r="B2" s="130"/>
      <c r="C2" s="130"/>
      <c r="D2" s="130"/>
      <c r="E2" s="126"/>
      <c r="F2" s="44"/>
      <c r="G2" s="42"/>
    </row>
    <row r="3" spans="1:7" ht="24.75" customHeight="1" x14ac:dyDescent="0.2">
      <c r="A3" s="260" t="s">
        <v>79</v>
      </c>
      <c r="B3" s="260"/>
      <c r="C3" s="260"/>
      <c r="D3" s="260"/>
      <c r="E3" s="260"/>
      <c r="F3" s="42"/>
      <c r="G3" s="45"/>
    </row>
    <row r="4" spans="1:7" ht="51" x14ac:dyDescent="0.2">
      <c r="A4" s="196" t="s">
        <v>402</v>
      </c>
      <c r="B4" s="194" t="s">
        <v>403</v>
      </c>
      <c r="C4" s="194" t="s">
        <v>367</v>
      </c>
      <c r="D4" s="194" t="s">
        <v>404</v>
      </c>
      <c r="E4" s="197" t="s">
        <v>405</v>
      </c>
      <c r="F4" s="42"/>
      <c r="G4" s="51"/>
    </row>
    <row r="5" spans="1:7" ht="25.5" x14ac:dyDescent="0.2">
      <c r="A5" s="145" t="s">
        <v>462</v>
      </c>
      <c r="B5" s="146" t="s">
        <v>463</v>
      </c>
      <c r="C5" s="150" t="s">
        <v>465</v>
      </c>
      <c r="D5" s="83" t="s">
        <v>466</v>
      </c>
      <c r="E5" s="147">
        <v>42415</v>
      </c>
      <c r="F5" s="42"/>
      <c r="G5" s="51"/>
    </row>
    <row r="6" spans="1:7" s="56" customFormat="1" x14ac:dyDescent="0.2">
      <c r="A6" s="173" t="s">
        <v>471</v>
      </c>
      <c r="B6" s="152" t="s">
        <v>472</v>
      </c>
      <c r="C6" s="148" t="s">
        <v>467</v>
      </c>
      <c r="D6" s="82" t="s">
        <v>466</v>
      </c>
      <c r="E6" s="174">
        <v>42433</v>
      </c>
      <c r="F6" s="42"/>
      <c r="G6" s="51"/>
    </row>
    <row r="7" spans="1:7" ht="25.5" x14ac:dyDescent="0.2">
      <c r="A7" s="145" t="s">
        <v>499</v>
      </c>
      <c r="B7" s="146" t="s">
        <v>500</v>
      </c>
      <c r="C7" s="150" t="s">
        <v>465</v>
      </c>
      <c r="D7" s="83" t="s">
        <v>466</v>
      </c>
      <c r="E7" s="147">
        <v>42535</v>
      </c>
      <c r="F7" s="42"/>
      <c r="G7" s="40"/>
    </row>
    <row r="8" spans="1:7" s="56" customFormat="1" x14ac:dyDescent="0.2">
      <c r="A8" s="173" t="s">
        <v>510</v>
      </c>
      <c r="B8" s="152" t="s">
        <v>511</v>
      </c>
      <c r="C8" s="148" t="s">
        <v>467</v>
      </c>
      <c r="D8" s="82" t="s">
        <v>466</v>
      </c>
      <c r="E8" s="174">
        <v>42569</v>
      </c>
      <c r="F8" s="42"/>
    </row>
    <row r="9" spans="1:7" s="56" customFormat="1" ht="25.5" x14ac:dyDescent="0.2">
      <c r="A9" s="145" t="s">
        <v>513</v>
      </c>
      <c r="B9" s="146" t="s">
        <v>514</v>
      </c>
      <c r="C9" s="150" t="s">
        <v>465</v>
      </c>
      <c r="D9" s="83" t="s">
        <v>466</v>
      </c>
      <c r="E9" s="147">
        <v>42569</v>
      </c>
      <c r="F9" s="42"/>
    </row>
    <row r="10" spans="1:7" ht="28.5" customHeight="1" x14ac:dyDescent="0.2">
      <c r="A10" s="260" t="s">
        <v>80</v>
      </c>
      <c r="B10" s="260"/>
      <c r="C10" s="260"/>
      <c r="D10" s="260"/>
      <c r="E10" s="260"/>
      <c r="F10" s="42"/>
      <c r="G10" s="42"/>
    </row>
    <row r="11" spans="1:7" ht="51" x14ac:dyDescent="0.2">
      <c r="A11" s="196" t="s">
        <v>402</v>
      </c>
      <c r="B11" s="194" t="s">
        <v>403</v>
      </c>
      <c r="C11" s="194" t="s">
        <v>367</v>
      </c>
      <c r="D11" s="194" t="s">
        <v>404</v>
      </c>
      <c r="E11" s="197" t="s">
        <v>406</v>
      </c>
      <c r="F11" s="41"/>
      <c r="G11" s="43"/>
    </row>
    <row r="12" spans="1:7" ht="25.5" x14ac:dyDescent="0.2">
      <c r="A12" s="145" t="s">
        <v>219</v>
      </c>
      <c r="B12" s="146" t="s">
        <v>220</v>
      </c>
      <c r="C12" s="150" t="s">
        <v>468</v>
      </c>
      <c r="D12" s="83" t="s">
        <v>469</v>
      </c>
      <c r="E12" s="147">
        <v>42404</v>
      </c>
      <c r="F12" s="41"/>
      <c r="G12" s="43"/>
    </row>
    <row r="13" spans="1:7" x14ac:dyDescent="0.2">
      <c r="A13" s="173" t="s">
        <v>265</v>
      </c>
      <c r="B13" s="152" t="s">
        <v>266</v>
      </c>
      <c r="C13" s="148" t="s">
        <v>467</v>
      </c>
      <c r="D13" s="82" t="s">
        <v>466</v>
      </c>
      <c r="E13" s="174">
        <v>42409</v>
      </c>
      <c r="F13" s="41"/>
    </row>
    <row r="14" spans="1:7" s="56" customFormat="1" x14ac:dyDescent="0.2">
      <c r="A14" s="145" t="s">
        <v>296</v>
      </c>
      <c r="B14" s="146" t="s">
        <v>297</v>
      </c>
      <c r="C14" s="150" t="s">
        <v>467</v>
      </c>
      <c r="D14" s="83" t="s">
        <v>466</v>
      </c>
      <c r="E14" s="147">
        <v>42411</v>
      </c>
      <c r="F14" s="41"/>
    </row>
    <row r="15" spans="1:7" s="56" customFormat="1" ht="25.5" x14ac:dyDescent="0.2">
      <c r="A15" s="173" t="s">
        <v>453</v>
      </c>
      <c r="B15" s="152" t="s">
        <v>454</v>
      </c>
      <c r="C15" s="148" t="s">
        <v>465</v>
      </c>
      <c r="D15" s="82" t="s">
        <v>466</v>
      </c>
      <c r="E15" s="174">
        <v>42412</v>
      </c>
      <c r="F15" s="41"/>
    </row>
    <row r="16" spans="1:7" s="56" customFormat="1" ht="25.5" x14ac:dyDescent="0.2">
      <c r="A16" s="145" t="s">
        <v>137</v>
      </c>
      <c r="B16" s="146" t="s">
        <v>138</v>
      </c>
      <c r="C16" s="150" t="s">
        <v>468</v>
      </c>
      <c r="D16" s="83" t="s">
        <v>470</v>
      </c>
      <c r="E16" s="147">
        <v>42429</v>
      </c>
      <c r="F16" s="41"/>
    </row>
    <row r="17" spans="1:6" s="56" customFormat="1" ht="25.5" x14ac:dyDescent="0.2">
      <c r="A17" s="173" t="s">
        <v>167</v>
      </c>
      <c r="B17" s="152" t="s">
        <v>168</v>
      </c>
      <c r="C17" s="148" t="s">
        <v>468</v>
      </c>
      <c r="D17" s="82" t="s">
        <v>469</v>
      </c>
      <c r="E17" s="174">
        <v>42431</v>
      </c>
      <c r="F17" s="41"/>
    </row>
    <row r="18" spans="1:6" s="56" customFormat="1" ht="25.5" x14ac:dyDescent="0.2">
      <c r="A18" s="145" t="s">
        <v>224</v>
      </c>
      <c r="B18" s="146" t="s">
        <v>225</v>
      </c>
      <c r="C18" s="150" t="s">
        <v>468</v>
      </c>
      <c r="D18" s="83" t="s">
        <v>469</v>
      </c>
      <c r="E18" s="147">
        <v>42464</v>
      </c>
      <c r="F18" s="41"/>
    </row>
    <row r="19" spans="1:6" s="56" customFormat="1" ht="25.5" x14ac:dyDescent="0.2">
      <c r="A19" s="173" t="s">
        <v>111</v>
      </c>
      <c r="B19" s="152" t="s">
        <v>136</v>
      </c>
      <c r="C19" s="148" t="s">
        <v>468</v>
      </c>
      <c r="D19" s="82" t="s">
        <v>470</v>
      </c>
      <c r="E19" s="174">
        <v>42482</v>
      </c>
      <c r="F19" s="41"/>
    </row>
    <row r="20" spans="1:6" s="56" customFormat="1" x14ac:dyDescent="0.2">
      <c r="A20" s="145" t="s">
        <v>24</v>
      </c>
      <c r="B20" s="146" t="s">
        <v>238</v>
      </c>
      <c r="C20" s="150" t="s">
        <v>467</v>
      </c>
      <c r="D20" s="83" t="s">
        <v>466</v>
      </c>
      <c r="E20" s="147">
        <v>42516</v>
      </c>
      <c r="F20" s="41"/>
    </row>
    <row r="21" spans="1:6" s="56" customFormat="1" ht="25.5" x14ac:dyDescent="0.2">
      <c r="A21" s="173" t="s">
        <v>412</v>
      </c>
      <c r="B21" s="152" t="s">
        <v>449</v>
      </c>
      <c r="C21" s="148" t="s">
        <v>465</v>
      </c>
      <c r="D21" s="82" t="s">
        <v>466</v>
      </c>
      <c r="E21" s="174">
        <v>42520</v>
      </c>
      <c r="F21" s="41"/>
    </row>
    <row r="22" spans="1:6" ht="25.5" x14ac:dyDescent="0.2">
      <c r="A22" s="145" t="s">
        <v>211</v>
      </c>
      <c r="B22" s="146" t="s">
        <v>212</v>
      </c>
      <c r="C22" s="150" t="s">
        <v>468</v>
      </c>
      <c r="D22" s="83" t="s">
        <v>469</v>
      </c>
      <c r="E22" s="147">
        <v>42555</v>
      </c>
      <c r="F22" s="46"/>
    </row>
    <row r="23" spans="1:6" s="56" customFormat="1" x14ac:dyDescent="0.2">
      <c r="A23" s="173" t="s">
        <v>276</v>
      </c>
      <c r="B23" s="152" t="s">
        <v>277</v>
      </c>
      <c r="C23" s="148" t="s">
        <v>467</v>
      </c>
      <c r="D23" s="82" t="s">
        <v>466</v>
      </c>
      <c r="E23" s="174">
        <v>42614</v>
      </c>
      <c r="F23" s="46"/>
    </row>
    <row r="24" spans="1:6" s="56" customFormat="1" x14ac:dyDescent="0.2">
      <c r="A24" s="145" t="s">
        <v>333</v>
      </c>
      <c r="B24" s="146" t="s">
        <v>334</v>
      </c>
      <c r="C24" s="150" t="s">
        <v>467</v>
      </c>
      <c r="D24" s="83" t="s">
        <v>466</v>
      </c>
      <c r="E24" s="147">
        <v>42622</v>
      </c>
      <c r="F24" s="46"/>
    </row>
    <row r="25" spans="1:6" s="56" customFormat="1" x14ac:dyDescent="0.2">
      <c r="A25" s="173" t="s">
        <v>333</v>
      </c>
      <c r="B25" s="152" t="s">
        <v>340</v>
      </c>
      <c r="C25" s="148" t="s">
        <v>467</v>
      </c>
      <c r="D25" s="82" t="s">
        <v>466</v>
      </c>
      <c r="E25" s="174">
        <v>42622</v>
      </c>
      <c r="F25" s="46"/>
    </row>
    <row r="26" spans="1:6" s="56" customFormat="1" x14ac:dyDescent="0.2">
      <c r="A26" s="145" t="s">
        <v>287</v>
      </c>
      <c r="B26" s="146" t="s">
        <v>288</v>
      </c>
      <c r="C26" s="150" t="s">
        <v>467</v>
      </c>
      <c r="D26" s="83" t="s">
        <v>466</v>
      </c>
      <c r="E26" s="147">
        <v>42635</v>
      </c>
      <c r="F26" s="46"/>
    </row>
    <row r="27" spans="1:6" ht="29.25" customHeight="1" x14ac:dyDescent="0.2">
      <c r="A27" s="260" t="s">
        <v>81</v>
      </c>
      <c r="B27" s="260"/>
      <c r="C27" s="260"/>
      <c r="D27" s="260"/>
      <c r="E27" s="260"/>
      <c r="F27" s="46"/>
    </row>
    <row r="28" spans="1:6" ht="51" x14ac:dyDescent="0.2">
      <c r="A28" s="196" t="s">
        <v>402</v>
      </c>
      <c r="B28" s="194" t="s">
        <v>403</v>
      </c>
      <c r="C28" s="194" t="s">
        <v>367</v>
      </c>
      <c r="D28" s="194" t="s">
        <v>404</v>
      </c>
      <c r="E28" s="197" t="s">
        <v>407</v>
      </c>
      <c r="F28" s="41"/>
    </row>
    <row r="29" spans="1:6" x14ac:dyDescent="0.2">
      <c r="A29" s="108" t="s">
        <v>24</v>
      </c>
      <c r="B29" s="146" t="s">
        <v>238</v>
      </c>
      <c r="C29" s="150" t="s">
        <v>467</v>
      </c>
      <c r="D29" s="83" t="s">
        <v>466</v>
      </c>
      <c r="E29" s="147">
        <v>42398</v>
      </c>
      <c r="F29" s="41"/>
    </row>
    <row r="30" spans="1:6" s="56" customFormat="1" x14ac:dyDescent="0.2">
      <c r="A30" s="110" t="s">
        <v>24</v>
      </c>
      <c r="B30" s="152" t="s">
        <v>238</v>
      </c>
      <c r="C30" s="148" t="s">
        <v>467</v>
      </c>
      <c r="D30" s="148" t="s">
        <v>466</v>
      </c>
      <c r="E30" s="149">
        <v>42429</v>
      </c>
      <c r="F30" s="41"/>
    </row>
    <row r="31" spans="1:6" s="56" customFormat="1" x14ac:dyDescent="0.2">
      <c r="A31" s="108" t="s">
        <v>431</v>
      </c>
      <c r="B31" s="146" t="s">
        <v>432</v>
      </c>
      <c r="C31" s="150" t="s">
        <v>467</v>
      </c>
      <c r="D31" s="83" t="s">
        <v>466</v>
      </c>
      <c r="E31" s="147">
        <v>42433</v>
      </c>
      <c r="F31" s="41"/>
    </row>
    <row r="32" spans="1:6" s="56" customFormat="1" x14ac:dyDescent="0.2">
      <c r="A32" s="110" t="s">
        <v>24</v>
      </c>
      <c r="B32" s="152" t="s">
        <v>238</v>
      </c>
      <c r="C32" s="148" t="s">
        <v>467</v>
      </c>
      <c r="D32" s="148" t="s">
        <v>466</v>
      </c>
      <c r="E32" s="149">
        <v>42460</v>
      </c>
      <c r="F32" s="41"/>
    </row>
    <row r="33" spans="1:6" s="56" customFormat="1" x14ac:dyDescent="0.2">
      <c r="A33" s="108" t="s">
        <v>24</v>
      </c>
      <c r="B33" s="146" t="s">
        <v>238</v>
      </c>
      <c r="C33" s="150" t="s">
        <v>467</v>
      </c>
      <c r="D33" s="83" t="s">
        <v>466</v>
      </c>
      <c r="E33" s="147">
        <v>42489</v>
      </c>
      <c r="F33" s="41"/>
    </row>
    <row r="34" spans="1:6" s="56" customFormat="1" x14ac:dyDescent="0.2">
      <c r="A34" s="110" t="s">
        <v>428</v>
      </c>
      <c r="B34" s="152" t="s">
        <v>429</v>
      </c>
      <c r="C34" s="148" t="s">
        <v>467</v>
      </c>
      <c r="D34" s="148" t="s">
        <v>466</v>
      </c>
      <c r="E34" s="149">
        <v>42509</v>
      </c>
      <c r="F34" s="41"/>
    </row>
    <row r="35" spans="1:6" s="56" customFormat="1" x14ac:dyDescent="0.2">
      <c r="A35" s="108" t="s">
        <v>471</v>
      </c>
      <c r="B35" s="146" t="s">
        <v>472</v>
      </c>
      <c r="C35" s="150" t="s">
        <v>467</v>
      </c>
      <c r="D35" s="83" t="s">
        <v>466</v>
      </c>
      <c r="E35" s="147">
        <v>42509</v>
      </c>
      <c r="F35" s="41"/>
    </row>
    <row r="36" spans="1:6" s="53" customFormat="1" x14ac:dyDescent="0.2">
      <c r="A36" s="110" t="s">
        <v>425</v>
      </c>
      <c r="B36" s="152" t="s">
        <v>426</v>
      </c>
      <c r="C36" s="148" t="s">
        <v>467</v>
      </c>
      <c r="D36" s="148" t="s">
        <v>466</v>
      </c>
      <c r="E36" s="149">
        <v>42621</v>
      </c>
    </row>
    <row r="37" spans="1:6" ht="27" customHeight="1" x14ac:dyDescent="0.2">
      <c r="A37" s="260" t="s">
        <v>82</v>
      </c>
      <c r="B37" s="260"/>
      <c r="C37" s="260"/>
      <c r="D37" s="260"/>
      <c r="E37" s="260"/>
      <c r="F37" s="46"/>
    </row>
    <row r="38" spans="1:6" ht="51" x14ac:dyDescent="0.2">
      <c r="A38" s="196" t="s">
        <v>402</v>
      </c>
      <c r="B38" s="194" t="s">
        <v>403</v>
      </c>
      <c r="C38" s="194" t="s">
        <v>367</v>
      </c>
      <c r="D38" s="194" t="s">
        <v>404</v>
      </c>
      <c r="E38" s="197" t="s">
        <v>408</v>
      </c>
      <c r="F38" s="41"/>
    </row>
    <row r="39" spans="1:6" x14ac:dyDescent="0.2">
      <c r="A39" s="108" t="s">
        <v>116</v>
      </c>
      <c r="B39" s="146" t="s">
        <v>239</v>
      </c>
      <c r="C39" s="150" t="s">
        <v>467</v>
      </c>
      <c r="D39" s="83" t="s">
        <v>466</v>
      </c>
      <c r="E39" s="147">
        <v>42614</v>
      </c>
      <c r="F39" s="41"/>
    </row>
    <row r="40" spans="1:6" x14ac:dyDescent="0.2">
      <c r="A40" s="110"/>
      <c r="B40" s="152"/>
      <c r="C40" s="148"/>
      <c r="D40" s="148"/>
      <c r="E40" s="149"/>
      <c r="F40" s="41"/>
    </row>
    <row r="41" spans="1:6" x14ac:dyDescent="0.2">
      <c r="A41" s="111"/>
      <c r="B41" s="153"/>
      <c r="C41" s="153"/>
      <c r="D41" s="153"/>
      <c r="E41" s="154"/>
      <c r="F41" s="40"/>
    </row>
    <row r="42" spans="1:6" ht="25.5" x14ac:dyDescent="0.2">
      <c r="A42" s="133" t="s">
        <v>83</v>
      </c>
      <c r="B42" s="130"/>
      <c r="C42" s="130"/>
      <c r="D42" s="130"/>
      <c r="E42" s="126"/>
      <c r="F42" s="44"/>
    </row>
    <row r="43" spans="1:6" ht="51" x14ac:dyDescent="0.2">
      <c r="A43" s="196" t="s">
        <v>402</v>
      </c>
      <c r="B43" s="194" t="s">
        <v>403</v>
      </c>
      <c r="C43" s="194" t="s">
        <v>367</v>
      </c>
      <c r="D43" s="194" t="s">
        <v>404</v>
      </c>
      <c r="E43" s="197" t="s">
        <v>409</v>
      </c>
      <c r="F43" s="40"/>
    </row>
    <row r="44" spans="1:6" x14ac:dyDescent="0.2">
      <c r="A44" s="108"/>
      <c r="B44" s="150"/>
      <c r="C44" s="150"/>
      <c r="D44" s="150"/>
      <c r="E44" s="151"/>
      <c r="F44" s="40"/>
    </row>
    <row r="45" spans="1:6" s="56" customFormat="1" x14ac:dyDescent="0.2">
      <c r="A45" s="110"/>
      <c r="B45" s="152"/>
      <c r="C45" s="148"/>
      <c r="D45" s="148"/>
      <c r="E45" s="149"/>
    </row>
    <row r="46" spans="1:6" x14ac:dyDescent="0.2">
      <c r="A46" s="101"/>
      <c r="B46" s="132"/>
      <c r="C46" s="132"/>
      <c r="D46" s="132"/>
      <c r="E46" s="48"/>
      <c r="F46" s="40"/>
    </row>
    <row r="47" spans="1:6" x14ac:dyDescent="0.2">
      <c r="A47" s="134"/>
      <c r="B47" s="135"/>
      <c r="C47" s="135"/>
      <c r="D47" s="135"/>
      <c r="E47" s="128"/>
      <c r="F47" s="49"/>
    </row>
    <row r="48" spans="1:6" x14ac:dyDescent="0.2">
      <c r="A48" s="134"/>
      <c r="B48" s="135"/>
      <c r="C48" s="135"/>
      <c r="D48" s="136"/>
      <c r="E48" s="128"/>
      <c r="F48" s="49"/>
    </row>
    <row r="49" spans="1:6" x14ac:dyDescent="0.2">
      <c r="A49" s="137"/>
      <c r="B49" s="138"/>
      <c r="C49" s="138"/>
      <c r="D49" s="138"/>
      <c r="E49" s="128"/>
      <c r="F49" s="49"/>
    </row>
    <row r="50" spans="1:6" x14ac:dyDescent="0.2">
      <c r="A50" s="137"/>
      <c r="B50" s="138"/>
      <c r="C50" s="138"/>
      <c r="D50" s="138"/>
      <c r="E50" s="128"/>
      <c r="F50" s="49"/>
    </row>
    <row r="51" spans="1:6" x14ac:dyDescent="0.2">
      <c r="A51" s="137"/>
      <c r="B51" s="138"/>
      <c r="C51" s="138"/>
      <c r="D51" s="138"/>
      <c r="E51" s="128"/>
      <c r="F51" s="49"/>
    </row>
    <row r="52" spans="1:6" x14ac:dyDescent="0.2">
      <c r="A52" s="137"/>
      <c r="B52" s="138"/>
      <c r="C52" s="138"/>
      <c r="D52" s="138"/>
      <c r="E52" s="128"/>
      <c r="F52" s="49"/>
    </row>
    <row r="53" spans="1:6" x14ac:dyDescent="0.2">
      <c r="A53" s="139"/>
      <c r="B53" s="140"/>
      <c r="C53" s="140"/>
      <c r="D53" s="140"/>
      <c r="E53" s="128"/>
      <c r="F53" s="49"/>
    </row>
    <row r="54" spans="1:6" x14ac:dyDescent="0.2">
      <c r="A54" s="134"/>
      <c r="B54" s="135"/>
      <c r="C54" s="135"/>
      <c r="D54" s="135"/>
      <c r="E54" s="128"/>
      <c r="F54" s="49"/>
    </row>
    <row r="55" spans="1:6" ht="15" x14ac:dyDescent="0.3">
      <c r="A55" s="141"/>
      <c r="B55" s="142"/>
      <c r="C55" s="142"/>
      <c r="D55" s="142"/>
      <c r="E55" s="128"/>
      <c r="F55" s="49"/>
    </row>
    <row r="56" spans="1:6" x14ac:dyDescent="0.2">
      <c r="A56" s="134"/>
      <c r="B56" s="135"/>
      <c r="C56" s="135"/>
      <c r="D56" s="135"/>
      <c r="E56" s="128"/>
      <c r="F56" s="49"/>
    </row>
    <row r="57" spans="1:6" x14ac:dyDescent="0.2">
      <c r="A57" s="134"/>
      <c r="B57" s="136"/>
      <c r="C57" s="136"/>
      <c r="D57" s="136"/>
      <c r="E57" s="128"/>
      <c r="F57" s="50"/>
    </row>
    <row r="58" spans="1:6" x14ac:dyDescent="0.2">
      <c r="A58" s="101"/>
      <c r="B58" s="143"/>
      <c r="C58" s="143"/>
      <c r="D58" s="144"/>
      <c r="E58" s="47"/>
      <c r="F58" s="47"/>
    </row>
    <row r="59" spans="1:6" x14ac:dyDescent="0.2">
      <c r="A59" s="101"/>
      <c r="B59" s="143"/>
      <c r="C59" s="143"/>
      <c r="D59" s="144"/>
      <c r="E59" s="47"/>
      <c r="F59" s="47"/>
    </row>
    <row r="60" spans="1:6" x14ac:dyDescent="0.2">
      <c r="A60" s="134"/>
      <c r="B60" s="135"/>
      <c r="C60" s="135"/>
      <c r="D60" s="135"/>
      <c r="E60" s="128"/>
      <c r="F60" s="49"/>
    </row>
    <row r="61" spans="1:6" x14ac:dyDescent="0.2">
      <c r="A61" s="134"/>
      <c r="B61" s="135"/>
      <c r="C61" s="135"/>
      <c r="D61" s="135"/>
      <c r="E61" s="128"/>
      <c r="F61" s="49"/>
    </row>
    <row r="62" spans="1:6" x14ac:dyDescent="0.2">
      <c r="A62" s="134"/>
      <c r="B62" s="135"/>
      <c r="C62" s="135"/>
      <c r="D62" s="135"/>
      <c r="E62" s="128"/>
      <c r="F62" s="49"/>
    </row>
    <row r="63" spans="1:6" x14ac:dyDescent="0.2">
      <c r="A63" s="134"/>
      <c r="B63" s="135"/>
      <c r="C63" s="135"/>
      <c r="D63" s="135"/>
      <c r="E63" s="128"/>
      <c r="F63" s="49"/>
    </row>
    <row r="64" spans="1:6" x14ac:dyDescent="0.2">
      <c r="A64" s="134"/>
      <c r="B64" s="135"/>
      <c r="C64" s="135"/>
      <c r="D64" s="135"/>
      <c r="E64" s="128"/>
      <c r="F64" s="49"/>
    </row>
    <row r="65" spans="1:6" x14ac:dyDescent="0.2">
      <c r="A65" s="134"/>
      <c r="B65" s="135"/>
      <c r="C65" s="135"/>
      <c r="D65" s="135"/>
      <c r="E65" s="128"/>
      <c r="F65" s="49"/>
    </row>
    <row r="66" spans="1:6" x14ac:dyDescent="0.2">
      <c r="A66" s="134"/>
      <c r="B66" s="135"/>
      <c r="C66" s="135"/>
      <c r="D66" s="135"/>
      <c r="E66" s="128"/>
      <c r="F66" s="49"/>
    </row>
  </sheetData>
  <sortState ref="A10:E14">
    <sortCondition ref="E10:E14"/>
  </sortState>
  <mergeCells count="5">
    <mergeCell ref="A10:E10"/>
    <mergeCell ref="A1:E1"/>
    <mergeCell ref="A3:E3"/>
    <mergeCell ref="A27:E27"/>
    <mergeCell ref="A37:E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6"/>
  <sheetViews>
    <sheetView showGridLines="0" tabSelected="1" topLeftCell="A4" zoomScale="90" zoomScaleNormal="90" zoomScaleSheetLayoutView="80" workbookViewId="0">
      <selection activeCell="A15" sqref="A15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18" customWidth="1"/>
    <col min="9" max="9" width="15.7109375" style="218" customWidth="1"/>
    <col min="10" max="11" width="14.85546875" style="218" bestFit="1" customWidth="1"/>
    <col min="12" max="12" width="17.42578125" style="218" bestFit="1" customWidth="1"/>
    <col min="13" max="13" width="17.42578125" bestFit="1" customWidth="1"/>
  </cols>
  <sheetData>
    <row r="1" spans="1:12" s="6" customFormat="1" ht="41.25" customHeight="1" x14ac:dyDescent="0.3">
      <c r="A1" s="261" t="s">
        <v>72</v>
      </c>
      <c r="B1" s="261"/>
      <c r="C1" s="261"/>
      <c r="D1" s="261"/>
      <c r="E1" s="261"/>
      <c r="F1" s="261"/>
      <c r="G1" s="19"/>
      <c r="H1" s="219"/>
      <c r="I1" s="219"/>
      <c r="J1" s="220"/>
      <c r="K1" s="220"/>
      <c r="L1" s="220"/>
    </row>
    <row r="4" spans="1:12" ht="24.75" customHeight="1" x14ac:dyDescent="0.2">
      <c r="A4" s="260" t="s">
        <v>73</v>
      </c>
      <c r="B4" s="260"/>
      <c r="C4" s="260"/>
      <c r="D4" s="260"/>
      <c r="E4" s="260"/>
      <c r="F4" s="260"/>
      <c r="G4" s="18"/>
      <c r="H4" s="221"/>
      <c r="I4" s="221"/>
    </row>
    <row r="5" spans="1:12" ht="89.25" x14ac:dyDescent="0.2">
      <c r="A5" s="181" t="s">
        <v>503</v>
      </c>
      <c r="B5" s="182" t="s">
        <v>376</v>
      </c>
      <c r="C5" s="182" t="s">
        <v>377</v>
      </c>
      <c r="D5" s="182" t="s">
        <v>378</v>
      </c>
      <c r="E5" s="182" t="s">
        <v>379</v>
      </c>
      <c r="F5" s="182" t="s">
        <v>391</v>
      </c>
    </row>
    <row r="6" spans="1:12" ht="38.25" x14ac:dyDescent="0.2">
      <c r="A6" s="59" t="s">
        <v>547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357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358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548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359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360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361</v>
      </c>
      <c r="B12" s="69">
        <v>4752079212.6800003</v>
      </c>
      <c r="C12" s="69">
        <v>132775920.44</v>
      </c>
      <c r="D12" s="69">
        <v>220740204.24000001</v>
      </c>
      <c r="E12" s="69">
        <v>20510666417.02</v>
      </c>
      <c r="F12" s="69">
        <v>25616261754.380001</v>
      </c>
    </row>
    <row r="13" spans="1:12" ht="38.25" x14ac:dyDescent="0.2">
      <c r="A13" s="61" t="s">
        <v>549</v>
      </c>
      <c r="B13" s="70">
        <v>4718968843.2799997</v>
      </c>
      <c r="C13" s="70">
        <v>141075113.94</v>
      </c>
      <c r="D13" s="70">
        <v>223954167.74000001</v>
      </c>
      <c r="E13" s="70">
        <v>20491302884.860001</v>
      </c>
      <c r="F13" s="70">
        <v>25575301009.810001</v>
      </c>
    </row>
    <row r="14" spans="1:12" ht="38.25" x14ac:dyDescent="0.2">
      <c r="A14" s="59" t="s">
        <v>362</v>
      </c>
      <c r="B14" s="69">
        <v>4847164880.8000002</v>
      </c>
      <c r="C14" s="69">
        <v>144381613.44999999</v>
      </c>
      <c r="D14" s="69">
        <v>249011805.59</v>
      </c>
      <c r="E14" s="69">
        <v>20175491583.68</v>
      </c>
      <c r="F14" s="69">
        <v>25416049883.52</v>
      </c>
      <c r="G14" s="98">
        <f>SUM(B14:D14)</f>
        <v>5240558299.8400002</v>
      </c>
    </row>
    <row r="15" spans="1:12" ht="38.25" x14ac:dyDescent="0.2">
      <c r="A15" s="61" t="s">
        <v>363</v>
      </c>
      <c r="B15" s="70"/>
      <c r="C15" s="70"/>
      <c r="D15" s="70"/>
      <c r="E15" s="70"/>
      <c r="F15" s="70"/>
    </row>
    <row r="16" spans="1:12" ht="38.25" x14ac:dyDescent="0.2">
      <c r="A16" s="59" t="s">
        <v>364</v>
      </c>
      <c r="B16" s="69"/>
      <c r="C16" s="69"/>
      <c r="D16" s="69"/>
      <c r="E16" s="69"/>
      <c r="F16" s="69"/>
    </row>
    <row r="17" spans="1:15" ht="38.25" x14ac:dyDescent="0.2">
      <c r="A17" s="61" t="s">
        <v>365</v>
      </c>
      <c r="B17" s="70"/>
      <c r="C17" s="70"/>
      <c r="D17" s="70"/>
      <c r="E17" s="70"/>
      <c r="F17" s="70"/>
      <c r="G17" s="98"/>
    </row>
    <row r="19" spans="1:15" ht="28.5" customHeight="1" x14ac:dyDescent="0.2">
      <c r="A19" s="260" t="s">
        <v>531</v>
      </c>
      <c r="B19" s="260"/>
      <c r="C19" s="260"/>
      <c r="D19" s="260"/>
      <c r="E19" s="260"/>
      <c r="F19" s="260"/>
      <c r="G19" s="18"/>
      <c r="H19" s="221"/>
      <c r="I19" s="221"/>
    </row>
    <row r="20" spans="1:15" ht="76.5" x14ac:dyDescent="0.2">
      <c r="A20" s="181" t="s">
        <v>383</v>
      </c>
      <c r="B20" s="182" t="s">
        <v>392</v>
      </c>
      <c r="C20" s="182" t="s">
        <v>393</v>
      </c>
      <c r="D20" s="182" t="s">
        <v>394</v>
      </c>
      <c r="E20" s="182" t="s">
        <v>395</v>
      </c>
      <c r="F20" s="182" t="s">
        <v>396</v>
      </c>
      <c r="G20" s="56"/>
    </row>
    <row r="21" spans="1:15" ht="38.25" x14ac:dyDescent="0.2">
      <c r="A21" s="86" t="s">
        <v>7</v>
      </c>
      <c r="B21" s="80" t="s">
        <v>325</v>
      </c>
      <c r="C21" s="87">
        <v>32793448</v>
      </c>
      <c r="D21" s="179">
        <v>61.9</v>
      </c>
      <c r="E21" s="88">
        <v>2029914431.2</v>
      </c>
      <c r="F21" s="89">
        <v>0.38729999999999998</v>
      </c>
      <c r="G21" s="56"/>
    </row>
    <row r="22" spans="1:15" ht="38.25" x14ac:dyDescent="0.2">
      <c r="A22" s="90" t="s">
        <v>39</v>
      </c>
      <c r="B22" s="82" t="s">
        <v>325</v>
      </c>
      <c r="C22" s="91">
        <v>2086301</v>
      </c>
      <c r="D22" s="180">
        <v>306.2</v>
      </c>
      <c r="E22" s="92">
        <v>638825366.20000005</v>
      </c>
      <c r="F22" s="93">
        <v>0.12189999999999999</v>
      </c>
      <c r="G22" s="56"/>
    </row>
    <row r="23" spans="1:15" ht="38.25" x14ac:dyDescent="0.2">
      <c r="A23" s="86" t="s">
        <v>112</v>
      </c>
      <c r="B23" s="80" t="s">
        <v>325</v>
      </c>
      <c r="C23" s="87">
        <v>22735148</v>
      </c>
      <c r="D23" s="179">
        <v>22.5</v>
      </c>
      <c r="E23" s="88">
        <v>511540830</v>
      </c>
      <c r="F23" s="89">
        <v>9.7600000000000006E-2</v>
      </c>
      <c r="G23" s="56"/>
    </row>
    <row r="24" spans="1:15" ht="38.25" x14ac:dyDescent="0.2">
      <c r="A24" s="90" t="s">
        <v>113</v>
      </c>
      <c r="B24" s="82" t="s">
        <v>325</v>
      </c>
      <c r="C24" s="91">
        <v>6535478</v>
      </c>
      <c r="D24" s="180">
        <v>71.22</v>
      </c>
      <c r="E24" s="92">
        <v>465456743.16000003</v>
      </c>
      <c r="F24" s="93">
        <v>8.8800000000000004E-2</v>
      </c>
      <c r="G24" s="56"/>
    </row>
    <row r="25" spans="1:15" ht="38.25" x14ac:dyDescent="0.2">
      <c r="A25" s="86" t="s">
        <v>41</v>
      </c>
      <c r="B25" s="80" t="s">
        <v>325</v>
      </c>
      <c r="C25" s="87">
        <v>6090943</v>
      </c>
      <c r="D25" s="179">
        <v>70</v>
      </c>
      <c r="E25" s="88">
        <v>426366010</v>
      </c>
      <c r="F25" s="89">
        <v>8.14E-2</v>
      </c>
      <c r="G25" s="56"/>
    </row>
    <row r="26" spans="1:15" ht="38.25" x14ac:dyDescent="0.2">
      <c r="A26" s="90" t="s">
        <v>40</v>
      </c>
      <c r="B26" s="82" t="s">
        <v>325</v>
      </c>
      <c r="C26" s="91">
        <v>14000000</v>
      </c>
      <c r="D26" s="180">
        <v>23</v>
      </c>
      <c r="E26" s="92">
        <v>322000000</v>
      </c>
      <c r="F26" s="93">
        <v>6.1400000000000003E-2</v>
      </c>
      <c r="G26" s="56"/>
    </row>
    <row r="27" spans="1:15" ht="38.25" x14ac:dyDescent="0.2">
      <c r="A27" s="86" t="s">
        <v>115</v>
      </c>
      <c r="B27" s="80" t="s">
        <v>325</v>
      </c>
      <c r="C27" s="87">
        <v>17219662</v>
      </c>
      <c r="D27" s="179">
        <v>13.99</v>
      </c>
      <c r="E27" s="88">
        <v>240903071.38</v>
      </c>
      <c r="F27" s="89">
        <v>4.5999999999999999E-2</v>
      </c>
      <c r="G27" s="56"/>
    </row>
    <row r="28" spans="1:15" ht="38.25" x14ac:dyDescent="0.2">
      <c r="A28" s="90" t="s">
        <v>8</v>
      </c>
      <c r="B28" s="82" t="s">
        <v>325</v>
      </c>
      <c r="C28" s="91">
        <v>24424613</v>
      </c>
      <c r="D28" s="180">
        <v>7.9</v>
      </c>
      <c r="E28" s="92">
        <v>192954442.69999999</v>
      </c>
      <c r="F28" s="93">
        <v>3.6799999999999999E-2</v>
      </c>
      <c r="G28" s="56"/>
      <c r="H28" s="224"/>
      <c r="I28" s="224"/>
      <c r="J28" s="224"/>
      <c r="K28" s="224"/>
      <c r="L28" s="224"/>
      <c r="M28" s="100"/>
      <c r="N28" s="100"/>
      <c r="O28" s="100"/>
    </row>
    <row r="29" spans="1:15" ht="38.25" x14ac:dyDescent="0.2">
      <c r="A29" s="86" t="s">
        <v>114</v>
      </c>
      <c r="B29" s="80" t="s">
        <v>458</v>
      </c>
      <c r="C29" s="87">
        <v>814626</v>
      </c>
      <c r="D29" s="179">
        <v>101.5</v>
      </c>
      <c r="E29" s="88">
        <v>82684539</v>
      </c>
      <c r="F29" s="89">
        <v>1.5800000000000002E-2</v>
      </c>
      <c r="G29" s="56"/>
      <c r="H29" s="245"/>
      <c r="I29" s="245"/>
      <c r="J29" s="245"/>
      <c r="K29" s="245"/>
      <c r="L29" s="245"/>
      <c r="M29" s="232"/>
      <c r="N29" s="100"/>
      <c r="O29" s="100"/>
    </row>
    <row r="30" spans="1:15" ht="51" x14ac:dyDescent="0.2">
      <c r="A30" s="90" t="s">
        <v>142</v>
      </c>
      <c r="B30" s="82" t="s">
        <v>324</v>
      </c>
      <c r="C30" s="91">
        <v>2838414</v>
      </c>
      <c r="D30" s="180">
        <v>18</v>
      </c>
      <c r="E30" s="92">
        <v>51091452</v>
      </c>
      <c r="F30" s="93">
        <v>9.7000000000000003E-3</v>
      </c>
      <c r="G30" s="56"/>
      <c r="H30" s="245"/>
      <c r="I30" s="245"/>
      <c r="J30" s="245"/>
      <c r="K30" s="245"/>
      <c r="L30" s="245"/>
      <c r="M30" s="232"/>
      <c r="N30" s="100"/>
      <c r="O30" s="100"/>
    </row>
    <row r="31" spans="1:15" x14ac:dyDescent="0.2">
      <c r="A31" s="13"/>
      <c r="B31" s="13"/>
      <c r="C31" s="13"/>
      <c r="D31" s="14"/>
      <c r="E31" s="15"/>
      <c r="F31" s="16"/>
      <c r="G31" s="100"/>
      <c r="H31" s="245"/>
      <c r="I31" s="245"/>
      <c r="J31" s="245"/>
      <c r="K31" s="245"/>
      <c r="L31" s="245"/>
      <c r="M31" s="238"/>
      <c r="N31" s="100"/>
      <c r="O31" s="100"/>
    </row>
    <row r="32" spans="1:15" ht="26.25" customHeight="1" x14ac:dyDescent="0.2">
      <c r="A32" s="254" t="s">
        <v>504</v>
      </c>
      <c r="B32" s="254"/>
      <c r="C32" s="254"/>
      <c r="D32" s="254"/>
      <c r="E32" s="254"/>
      <c r="F32" s="254"/>
      <c r="G32" s="100"/>
      <c r="H32" s="248"/>
      <c r="I32" s="256" t="s">
        <v>516</v>
      </c>
      <c r="J32" s="257"/>
      <c r="K32" s="257"/>
      <c r="L32" s="256" t="s">
        <v>522</v>
      </c>
      <c r="M32" s="238"/>
      <c r="N32" s="100"/>
      <c r="O32" s="100"/>
    </row>
    <row r="33" spans="1:15" ht="33.75" x14ac:dyDescent="0.2">
      <c r="A33" s="13"/>
      <c r="B33" s="13"/>
      <c r="C33" s="13"/>
      <c r="D33" s="14"/>
      <c r="E33" s="15"/>
      <c r="F33" s="16"/>
      <c r="G33" s="225"/>
      <c r="H33" s="249" t="s">
        <v>105</v>
      </c>
      <c r="I33" s="241" t="s">
        <v>519</v>
      </c>
      <c r="J33" s="241" t="s">
        <v>520</v>
      </c>
      <c r="K33" s="241" t="s">
        <v>521</v>
      </c>
      <c r="L33" s="256"/>
      <c r="M33" s="238"/>
      <c r="N33" s="100"/>
      <c r="O33" s="100"/>
    </row>
    <row r="34" spans="1:15" ht="22.5" x14ac:dyDescent="0.2">
      <c r="A34" s="13"/>
      <c r="B34" s="13"/>
      <c r="C34" s="13"/>
      <c r="D34" s="14"/>
      <c r="E34" s="15"/>
      <c r="F34" s="16"/>
      <c r="G34" s="225"/>
      <c r="H34" s="242" t="s">
        <v>93</v>
      </c>
      <c r="I34" s="250">
        <f t="shared" ref="I34:I42" si="0">I46/10^6</f>
        <v>4758.4794610899999</v>
      </c>
      <c r="J34" s="250">
        <f t="shared" ref="J34:L42" si="1">J46/10^6</f>
        <v>408.55300776999997</v>
      </c>
      <c r="K34" s="250">
        <f t="shared" si="1"/>
        <v>259.32620138999999</v>
      </c>
      <c r="L34" s="250">
        <f t="shared" si="1"/>
        <v>18647.753884180001</v>
      </c>
      <c r="M34" s="238"/>
      <c r="N34" s="100"/>
      <c r="O34" s="100"/>
    </row>
    <row r="35" spans="1:15" ht="22.5" x14ac:dyDescent="0.2">
      <c r="A35" s="13"/>
      <c r="B35" s="13"/>
      <c r="C35" s="13"/>
      <c r="D35" s="14"/>
      <c r="E35" s="15"/>
      <c r="F35" s="16"/>
      <c r="G35" s="225"/>
      <c r="H35" s="242" t="s">
        <v>94</v>
      </c>
      <c r="I35" s="250">
        <f t="shared" si="0"/>
        <v>4734.1286878500005</v>
      </c>
      <c r="J35" s="250">
        <f t="shared" si="1"/>
        <v>342.65005674000003</v>
      </c>
      <c r="K35" s="250">
        <f t="shared" si="1"/>
        <v>256.2065738</v>
      </c>
      <c r="L35" s="250">
        <f t="shared" si="1"/>
        <v>17636.688504259997</v>
      </c>
      <c r="M35" s="238"/>
      <c r="N35" s="100"/>
      <c r="O35" s="100"/>
    </row>
    <row r="36" spans="1:15" ht="22.5" x14ac:dyDescent="0.2">
      <c r="A36" s="13"/>
      <c r="B36" s="13"/>
      <c r="C36" s="13"/>
      <c r="D36" s="14"/>
      <c r="E36" s="15"/>
      <c r="F36" s="16"/>
      <c r="G36" s="225"/>
      <c r="H36" s="242" t="s">
        <v>95</v>
      </c>
      <c r="I36" s="250">
        <f t="shared" si="0"/>
        <v>4925.13027797</v>
      </c>
      <c r="J36" s="250">
        <f t="shared" si="1"/>
        <v>351.23739449999999</v>
      </c>
      <c r="K36" s="250">
        <f t="shared" si="1"/>
        <v>241.63577174</v>
      </c>
      <c r="L36" s="250">
        <f t="shared" si="1"/>
        <v>19269.855933679999</v>
      </c>
      <c r="M36" s="238"/>
      <c r="N36" s="100"/>
      <c r="O36" s="100"/>
    </row>
    <row r="37" spans="1:15" ht="22.5" x14ac:dyDescent="0.2">
      <c r="A37" s="13"/>
      <c r="B37" s="13"/>
      <c r="C37" s="13"/>
      <c r="D37" s="14"/>
      <c r="E37" s="15"/>
      <c r="F37" s="16"/>
      <c r="G37" s="225"/>
      <c r="H37" s="242" t="s">
        <v>96</v>
      </c>
      <c r="I37" s="250">
        <f t="shared" si="0"/>
        <v>4847.5330111099993</v>
      </c>
      <c r="J37" s="250">
        <f t="shared" si="1"/>
        <v>128.23113273999999</v>
      </c>
      <c r="K37" s="250">
        <f t="shared" si="1"/>
        <v>226.39509889999999</v>
      </c>
      <c r="L37" s="250">
        <f t="shared" si="1"/>
        <v>19266.248501639999</v>
      </c>
      <c r="M37" s="238"/>
      <c r="N37" s="100"/>
      <c r="O37" s="100"/>
    </row>
    <row r="38" spans="1:15" ht="22.5" x14ac:dyDescent="0.2">
      <c r="A38" s="13"/>
      <c r="B38" s="13"/>
      <c r="C38" s="13"/>
      <c r="D38" s="14"/>
      <c r="E38" s="15"/>
      <c r="F38" s="16"/>
      <c r="G38" s="225"/>
      <c r="H38" s="242" t="s">
        <v>97</v>
      </c>
      <c r="I38" s="250">
        <f t="shared" si="0"/>
        <v>4760.6096289899997</v>
      </c>
      <c r="J38" s="250">
        <f t="shared" si="1"/>
        <v>126.36597393000001</v>
      </c>
      <c r="K38" s="250">
        <f t="shared" si="1"/>
        <v>230.28102222999999</v>
      </c>
      <c r="L38" s="250">
        <f t="shared" si="1"/>
        <v>20438.742745930002</v>
      </c>
      <c r="M38" s="238"/>
      <c r="N38" s="100"/>
      <c r="O38" s="100"/>
    </row>
    <row r="39" spans="1:15" ht="22.5" x14ac:dyDescent="0.2">
      <c r="A39" s="13"/>
      <c r="B39" s="13"/>
      <c r="C39" s="13"/>
      <c r="D39" s="14"/>
      <c r="E39" s="15"/>
      <c r="F39" s="16"/>
      <c r="G39" s="225"/>
      <c r="H39" s="242" t="s">
        <v>98</v>
      </c>
      <c r="I39" s="250">
        <f t="shared" si="0"/>
        <v>4587.4542465300001</v>
      </c>
      <c r="J39" s="250">
        <f t="shared" si="1"/>
        <v>127.91634449</v>
      </c>
      <c r="K39" s="250">
        <f t="shared" si="1"/>
        <v>227.63009775</v>
      </c>
      <c r="L39" s="250">
        <f t="shared" si="1"/>
        <v>20440.449911430002</v>
      </c>
      <c r="M39" s="238"/>
      <c r="N39" s="100"/>
      <c r="O39" s="100"/>
    </row>
    <row r="40" spans="1:15" ht="22.5" x14ac:dyDescent="0.2">
      <c r="A40" s="13"/>
      <c r="B40" s="13"/>
      <c r="C40" s="13"/>
      <c r="D40" s="14"/>
      <c r="E40" s="15"/>
      <c r="F40" s="16"/>
      <c r="G40" s="225"/>
      <c r="H40" s="242" t="s">
        <v>99</v>
      </c>
      <c r="I40" s="250">
        <f t="shared" si="0"/>
        <v>4752.0792126800006</v>
      </c>
      <c r="J40" s="250">
        <f t="shared" si="1"/>
        <v>132.77592043999999</v>
      </c>
      <c r="K40" s="250">
        <f t="shared" si="1"/>
        <v>220.70745797999999</v>
      </c>
      <c r="L40" s="250">
        <f t="shared" si="1"/>
        <v>20510.666417020002</v>
      </c>
      <c r="M40" s="238"/>
      <c r="N40" s="100"/>
      <c r="O40" s="100"/>
    </row>
    <row r="41" spans="1:15" ht="22.5" x14ac:dyDescent="0.2">
      <c r="A41" s="13"/>
      <c r="B41" s="13"/>
      <c r="C41" s="13"/>
      <c r="D41" s="14"/>
      <c r="E41" s="15"/>
      <c r="F41" s="16"/>
      <c r="G41" s="225"/>
      <c r="H41" s="242" t="s">
        <v>100</v>
      </c>
      <c r="I41" s="250">
        <f t="shared" si="0"/>
        <v>4718.9688432799994</v>
      </c>
      <c r="J41" s="250">
        <f t="shared" si="1"/>
        <v>141.07511393999999</v>
      </c>
      <c r="K41" s="250">
        <f t="shared" si="1"/>
        <v>223.95416774</v>
      </c>
      <c r="L41" s="250">
        <f t="shared" si="1"/>
        <v>20491.302884860001</v>
      </c>
      <c r="M41" s="238"/>
      <c r="N41" s="100"/>
      <c r="O41" s="100"/>
    </row>
    <row r="42" spans="1:15" ht="22.5" x14ac:dyDescent="0.2">
      <c r="A42" s="13"/>
      <c r="B42" s="13"/>
      <c r="C42" s="13"/>
      <c r="D42" s="14"/>
      <c r="E42" s="15"/>
      <c r="F42" s="16"/>
      <c r="G42" s="225"/>
      <c r="H42" s="242" t="s">
        <v>101</v>
      </c>
      <c r="I42" s="250">
        <f t="shared" si="0"/>
        <v>4847.1648808</v>
      </c>
      <c r="J42" s="250">
        <f t="shared" si="1"/>
        <v>144.38161344999997</v>
      </c>
      <c r="K42" s="250">
        <f t="shared" si="1"/>
        <v>249.01180558999999</v>
      </c>
      <c r="L42" s="250">
        <f t="shared" si="1"/>
        <v>20175.491583679999</v>
      </c>
      <c r="M42" s="238"/>
      <c r="N42" s="100"/>
      <c r="O42" s="100"/>
    </row>
    <row r="43" spans="1:15" ht="22.5" x14ac:dyDescent="0.2">
      <c r="A43" s="13"/>
      <c r="B43" s="13"/>
      <c r="C43" s="13"/>
      <c r="D43" s="14"/>
      <c r="E43" s="15"/>
      <c r="F43" s="16"/>
      <c r="G43" s="225"/>
      <c r="H43" s="242" t="s">
        <v>102</v>
      </c>
      <c r="I43" s="250"/>
      <c r="J43" s="250"/>
      <c r="K43" s="250"/>
      <c r="L43" s="250"/>
      <c r="M43" s="238"/>
      <c r="N43" s="100"/>
      <c r="O43" s="100"/>
    </row>
    <row r="44" spans="1:15" ht="22.5" x14ac:dyDescent="0.2">
      <c r="G44" s="100"/>
      <c r="H44" s="242" t="s">
        <v>103</v>
      </c>
      <c r="I44" s="250"/>
      <c r="J44" s="250"/>
      <c r="K44" s="250"/>
      <c r="L44" s="250"/>
      <c r="M44" s="238"/>
      <c r="N44" s="100"/>
      <c r="O44" s="100"/>
    </row>
    <row r="45" spans="1:15" ht="22.5" x14ac:dyDescent="0.2">
      <c r="F45" s="12">
        <v>5523710511.1199999</v>
      </c>
      <c r="G45" s="100"/>
      <c r="H45" s="242" t="s">
        <v>104</v>
      </c>
      <c r="I45" s="250"/>
      <c r="J45" s="250"/>
      <c r="K45" s="250"/>
      <c r="L45" s="250"/>
      <c r="M45" s="238"/>
      <c r="N45" s="100"/>
      <c r="O45" s="100"/>
    </row>
    <row r="46" spans="1:15" x14ac:dyDescent="0.2">
      <c r="G46" s="100"/>
      <c r="H46" s="242" t="s">
        <v>345</v>
      </c>
      <c r="I46" s="251">
        <v>4758479461.0900002</v>
      </c>
      <c r="J46" s="251">
        <v>408553007.76999998</v>
      </c>
      <c r="K46" s="251">
        <v>259326201.38999999</v>
      </c>
      <c r="L46" s="251">
        <v>18647753884.18</v>
      </c>
      <c r="M46" s="252"/>
      <c r="N46" s="100"/>
      <c r="O46" s="100"/>
    </row>
    <row r="47" spans="1:15" x14ac:dyDescent="0.2">
      <c r="G47" s="100"/>
      <c r="H47" s="245" t="s">
        <v>346</v>
      </c>
      <c r="I47" s="245">
        <v>4734128687.8500004</v>
      </c>
      <c r="J47" s="245">
        <v>342650056.74000001</v>
      </c>
      <c r="K47" s="245">
        <v>256206573.80000001</v>
      </c>
      <c r="L47" s="245">
        <v>17636688504.259998</v>
      </c>
      <c r="M47" s="252"/>
      <c r="N47" s="100"/>
      <c r="O47" s="100"/>
    </row>
    <row r="48" spans="1:15" x14ac:dyDescent="0.2">
      <c r="G48" s="100"/>
      <c r="H48" s="245" t="s">
        <v>347</v>
      </c>
      <c r="I48" s="245">
        <v>4925130277.9700003</v>
      </c>
      <c r="J48" s="245">
        <v>351237394.5</v>
      </c>
      <c r="K48" s="245">
        <v>241635771.74000001</v>
      </c>
      <c r="L48" s="245">
        <v>19269855933.68</v>
      </c>
      <c r="M48" s="252"/>
      <c r="N48" s="100"/>
      <c r="O48" s="100"/>
    </row>
    <row r="49" spans="7:15" x14ac:dyDescent="0.2">
      <c r="G49" s="100"/>
      <c r="H49" s="253" t="s">
        <v>348</v>
      </c>
      <c r="I49" s="245">
        <v>4847533011.1099997</v>
      </c>
      <c r="J49" s="245">
        <v>128231132.73999999</v>
      </c>
      <c r="K49" s="245">
        <v>226395098.90000001</v>
      </c>
      <c r="L49" s="245">
        <v>19266248501.639999</v>
      </c>
      <c r="M49" s="252"/>
      <c r="N49" s="100"/>
      <c r="O49" s="100"/>
    </row>
    <row r="50" spans="7:15" x14ac:dyDescent="0.2">
      <c r="G50" s="100"/>
      <c r="H50" s="245" t="s">
        <v>349</v>
      </c>
      <c r="I50" s="245">
        <v>4760609628.9899998</v>
      </c>
      <c r="J50" s="245">
        <v>126365973.93000001</v>
      </c>
      <c r="K50" s="245">
        <v>230281022.22999999</v>
      </c>
      <c r="L50" s="245">
        <v>20438742745.93</v>
      </c>
      <c r="M50" s="252"/>
      <c r="N50" s="100"/>
      <c r="O50" s="100"/>
    </row>
    <row r="51" spans="7:15" x14ac:dyDescent="0.2">
      <c r="G51" s="100"/>
      <c r="H51" s="245" t="s">
        <v>350</v>
      </c>
      <c r="I51" s="245">
        <v>4587454246.5299997</v>
      </c>
      <c r="J51" s="245">
        <v>127916344.48999999</v>
      </c>
      <c r="K51" s="245">
        <v>227630097.75</v>
      </c>
      <c r="L51" s="245">
        <v>20440449911.43</v>
      </c>
      <c r="M51" s="252"/>
      <c r="N51" s="100"/>
      <c r="O51" s="100"/>
    </row>
    <row r="52" spans="7:15" x14ac:dyDescent="0.2">
      <c r="G52" s="100"/>
      <c r="H52" s="245" t="s">
        <v>351</v>
      </c>
      <c r="I52" s="245">
        <v>4752079212.6800003</v>
      </c>
      <c r="J52" s="245">
        <v>132775920.44</v>
      </c>
      <c r="K52" s="245">
        <v>220707457.97999999</v>
      </c>
      <c r="L52" s="245">
        <v>20510666417.02</v>
      </c>
      <c r="M52" s="252"/>
      <c r="N52" s="100"/>
      <c r="O52" s="100"/>
    </row>
    <row r="53" spans="7:15" x14ac:dyDescent="0.2">
      <c r="G53" s="100"/>
      <c r="H53" s="245" t="s">
        <v>352</v>
      </c>
      <c r="I53" s="245">
        <v>4718968843.2799997</v>
      </c>
      <c r="J53" s="245">
        <v>141075113.94</v>
      </c>
      <c r="K53" s="245">
        <v>223954167.74000001</v>
      </c>
      <c r="L53" s="245">
        <v>20491302884.860001</v>
      </c>
      <c r="M53" s="252"/>
      <c r="N53" s="100"/>
      <c r="O53" s="100"/>
    </row>
    <row r="54" spans="7:15" x14ac:dyDescent="0.2">
      <c r="G54" s="100"/>
      <c r="H54" s="253" t="s">
        <v>353</v>
      </c>
      <c r="I54" s="245">
        <v>4847164880.8000002</v>
      </c>
      <c r="J54" s="245">
        <v>144381613.44999999</v>
      </c>
      <c r="K54" s="245">
        <v>249011805.59</v>
      </c>
      <c r="L54" s="245">
        <v>20175491583.68</v>
      </c>
      <c r="M54" s="252"/>
      <c r="N54" s="100"/>
      <c r="O54" s="100"/>
    </row>
    <row r="55" spans="7:15" x14ac:dyDescent="0.2">
      <c r="G55" s="100"/>
      <c r="H55" s="253" t="s">
        <v>366</v>
      </c>
      <c r="I55" s="245"/>
      <c r="J55" s="245"/>
      <c r="K55" s="245"/>
      <c r="L55" s="245"/>
      <c r="M55" s="252"/>
      <c r="N55" s="100"/>
      <c r="O55" s="100"/>
    </row>
    <row r="56" spans="7:15" x14ac:dyDescent="0.2">
      <c r="G56" s="100"/>
      <c r="H56" s="253" t="s">
        <v>355</v>
      </c>
      <c r="I56" s="245"/>
      <c r="J56" s="245"/>
      <c r="K56" s="245"/>
      <c r="L56" s="245"/>
      <c r="M56" s="252"/>
      <c r="N56" s="100"/>
      <c r="O56" s="100"/>
    </row>
    <row r="57" spans="7:15" x14ac:dyDescent="0.2">
      <c r="G57" s="100"/>
      <c r="H57" s="253" t="s">
        <v>356</v>
      </c>
      <c r="I57" s="245"/>
      <c r="J57" s="245"/>
      <c r="K57" s="245"/>
      <c r="L57" s="245"/>
      <c r="M57" s="238"/>
      <c r="N57" s="100"/>
      <c r="O57" s="100"/>
    </row>
    <row r="58" spans="7:15" x14ac:dyDescent="0.2">
      <c r="G58" s="100"/>
      <c r="H58" s="245"/>
      <c r="I58" s="245"/>
      <c r="J58" s="245"/>
      <c r="K58" s="245"/>
      <c r="L58" s="245"/>
      <c r="M58" s="238"/>
      <c r="N58" s="100"/>
      <c r="O58" s="100"/>
    </row>
    <row r="59" spans="7:15" x14ac:dyDescent="0.2">
      <c r="G59" s="100"/>
      <c r="H59" s="245"/>
      <c r="I59" s="245"/>
      <c r="J59" s="245"/>
      <c r="K59" s="245"/>
      <c r="L59" s="245"/>
      <c r="M59" s="232"/>
      <c r="N59" s="100"/>
      <c r="O59" s="100"/>
    </row>
    <row r="60" spans="7:15" x14ac:dyDescent="0.2">
      <c r="G60" s="100"/>
      <c r="H60" s="245"/>
      <c r="I60" s="245"/>
      <c r="J60" s="245"/>
      <c r="K60" s="245"/>
      <c r="L60" s="245"/>
      <c r="M60" s="232"/>
      <c r="N60" s="100"/>
      <c r="O60" s="100"/>
    </row>
    <row r="61" spans="7:15" x14ac:dyDescent="0.2">
      <c r="G61" s="100"/>
      <c r="H61" s="245"/>
      <c r="I61" s="245"/>
      <c r="J61" s="245"/>
      <c r="K61" s="245"/>
      <c r="L61" s="245"/>
      <c r="M61" s="232"/>
      <c r="N61" s="100"/>
      <c r="O61" s="100"/>
    </row>
    <row r="62" spans="7:15" x14ac:dyDescent="0.2">
      <c r="G62" s="100"/>
      <c r="H62" s="245"/>
      <c r="I62" s="245"/>
      <c r="J62" s="245"/>
      <c r="K62" s="245"/>
      <c r="L62" s="245"/>
      <c r="M62" s="232"/>
      <c r="N62" s="100"/>
      <c r="O62" s="100"/>
    </row>
    <row r="63" spans="7:15" x14ac:dyDescent="0.2">
      <c r="G63" s="100"/>
      <c r="H63" s="245"/>
      <c r="I63" s="245"/>
      <c r="J63" s="245"/>
      <c r="K63" s="245"/>
      <c r="L63" s="245"/>
      <c r="M63" s="232"/>
      <c r="N63" s="100"/>
      <c r="O63" s="100"/>
    </row>
    <row r="64" spans="7:15" x14ac:dyDescent="0.2">
      <c r="G64" s="100"/>
      <c r="H64" s="245"/>
      <c r="I64" s="245"/>
      <c r="J64" s="245"/>
      <c r="K64" s="245"/>
      <c r="L64" s="245"/>
      <c r="M64" s="232"/>
      <c r="N64" s="100"/>
      <c r="O64" s="100"/>
    </row>
    <row r="65" spans="8:15" x14ac:dyDescent="0.2">
      <c r="H65" s="245"/>
      <c r="I65" s="245"/>
      <c r="J65" s="245"/>
      <c r="K65" s="245"/>
      <c r="L65" s="245"/>
      <c r="M65" s="232"/>
      <c r="N65" s="100"/>
      <c r="O65" s="100"/>
    </row>
    <row r="66" spans="8:15" x14ac:dyDescent="0.2">
      <c r="H66" s="245"/>
      <c r="I66" s="245"/>
      <c r="J66" s="245"/>
      <c r="K66" s="245"/>
      <c r="L66" s="245"/>
      <c r="M66" s="232"/>
      <c r="N66" s="100"/>
      <c r="O66" s="100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861C26-42C0-4C62-8797-B655C7A68C4A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Natalija Perkovič</cp:lastModifiedBy>
  <cp:lastPrinted>2016-10-03T07:23:47Z</cp:lastPrinted>
  <dcterms:created xsi:type="dcterms:W3CDTF">2004-08-02T10:44:45Z</dcterms:created>
  <dcterms:modified xsi:type="dcterms:W3CDTF">2017-01-03T10:39:36Z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4934100</vt:r8>
  </property>
</Properties>
</file>